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송강학숙 1호관 하향 증축공사\최종 납품도서(2021.07.07.)\01_건축\02_내역서\"/>
    </mc:Choice>
  </mc:AlternateContent>
  <bookViews>
    <workbookView xWindow="360" yWindow="120" windowWidth="24795" windowHeight="13695"/>
  </bookViews>
  <sheets>
    <sheet name="집계표 " sheetId="9" r:id="rId1"/>
    <sheet name="원가계산서" sheetId="3" r:id="rId2"/>
    <sheet name="공종별집계표" sheetId="8" r:id="rId3"/>
    <sheet name="공종별내역서" sheetId="7" r:id="rId4"/>
  </sheets>
  <externalReferences>
    <externalReference r:id="rId5"/>
  </externalReferences>
  <definedNames>
    <definedName name="_Key1" localSheetId="0" hidden="1">#REF!</definedName>
    <definedName name="_Order1" hidden="1">255</definedName>
    <definedName name="_Order2" hidden="1">255</definedName>
    <definedName name="_xlnm.Print_Area" localSheetId="3">공종별내역서!$A$1:$M$289</definedName>
    <definedName name="_xlnm.Print_Area" localSheetId="2">공종별집계표!$A$1:$M$29</definedName>
    <definedName name="_xlnm.Print_Area" localSheetId="0">'집계표 '!$A$1:$O$16</definedName>
    <definedName name="_xlnm.Print_Titles" localSheetId="3">공종별내역서!$1:$3</definedName>
    <definedName name="_xlnm.Print_Titles" localSheetId="2">공종별집계표!$1:$4</definedName>
    <definedName name="_xlnm.Print_Titles" localSheetId="1">원가계산서!$1:$3</definedName>
  </definedNames>
  <calcPr calcId="152511"/>
</workbook>
</file>

<file path=xl/calcChain.xml><?xml version="1.0" encoding="utf-8"?>
<calcChain xmlns="http://schemas.openxmlformats.org/spreadsheetml/2006/main">
  <c r="N16" i="9" l="1"/>
  <c r="L16" i="9"/>
  <c r="O10" i="9"/>
  <c r="Q10" i="9" s="1"/>
  <c r="O9" i="9"/>
  <c r="Q9" i="9" s="1"/>
  <c r="O8" i="9"/>
  <c r="Q8" i="9" s="1"/>
  <c r="P7" i="9"/>
  <c r="E15" i="8" l="1"/>
  <c r="F15" i="8" s="1"/>
  <c r="G16" i="8"/>
  <c r="H16" i="8" s="1"/>
  <c r="I16" i="8"/>
  <c r="J16" i="8" s="1"/>
  <c r="G14" i="8"/>
  <c r="H14" i="8" s="1"/>
  <c r="I14" i="8"/>
  <c r="J14" i="8" s="1"/>
  <c r="G15" i="8" l="1"/>
  <c r="H15" i="8" s="1"/>
  <c r="G11" i="8"/>
  <c r="H11" i="8" s="1"/>
  <c r="G17" i="8"/>
  <c r="H17" i="8" s="1"/>
  <c r="I17" i="8"/>
  <c r="J17" i="8" s="1"/>
  <c r="E17" i="8"/>
  <c r="K17" i="8" s="1"/>
  <c r="I15" i="8"/>
  <c r="J15" i="8" s="1"/>
  <c r="E14" i="8"/>
  <c r="F14" i="8" s="1"/>
  <c r="I11" i="8"/>
  <c r="J11" i="8" s="1"/>
  <c r="F17" i="8"/>
  <c r="L17" i="8" s="1"/>
  <c r="T17" i="8" s="1"/>
  <c r="K15" i="8"/>
  <c r="K14" i="8"/>
  <c r="L15" i="8"/>
  <c r="L14" i="8"/>
  <c r="I13" i="8" l="1"/>
  <c r="J13" i="8" s="1"/>
  <c r="I12" i="8"/>
  <c r="J12" i="8" s="1"/>
  <c r="I7" i="8"/>
  <c r="J7" i="8" s="1"/>
  <c r="E16" i="8" l="1"/>
  <c r="G13" i="8"/>
  <c r="H13" i="8" s="1"/>
  <c r="G10" i="8"/>
  <c r="H10" i="8" s="1"/>
  <c r="K16" i="8" l="1"/>
  <c r="F16" i="8"/>
  <c r="L16" i="8" s="1"/>
  <c r="G12" i="8" l="1"/>
  <c r="H12" i="8" s="1"/>
  <c r="G9" i="8" l="1"/>
  <c r="H9" i="8" s="1"/>
  <c r="G8" i="8"/>
  <c r="H8" i="8" s="1"/>
  <c r="E11" i="8" l="1"/>
  <c r="G7" i="8" l="1"/>
  <c r="H7" i="8" s="1"/>
  <c r="G6" i="8" s="1"/>
  <c r="H6" i="8" s="1"/>
  <c r="G5" i="8" s="1"/>
  <c r="H5" i="8" s="1"/>
  <c r="F11" i="8"/>
  <c r="L11" i="8" s="1"/>
  <c r="K11" i="8"/>
  <c r="H29" i="8" l="1"/>
  <c r="I9" i="8" l="1"/>
  <c r="J9" i="8" s="1"/>
  <c r="I8" i="8"/>
  <c r="J8" i="8" s="1"/>
  <c r="E9" i="8" l="1"/>
  <c r="F9" i="8" l="1"/>
  <c r="L9" i="8" s="1"/>
  <c r="K9" i="8"/>
  <c r="E7" i="8" l="1"/>
  <c r="E12" i="8"/>
  <c r="K7" i="8" l="1"/>
  <c r="F7" i="8"/>
  <c r="F12" i="8"/>
  <c r="L12" i="8" s="1"/>
  <c r="K12" i="8"/>
  <c r="E13" i="8" l="1"/>
  <c r="L7" i="8"/>
  <c r="E8" i="8"/>
  <c r="I10" i="8"/>
  <c r="J10" i="8" s="1"/>
  <c r="I6" i="8" s="1"/>
  <c r="J6" i="8" s="1"/>
  <c r="I5" i="8" s="1"/>
  <c r="J5" i="8" s="1"/>
  <c r="F13" i="8" l="1"/>
  <c r="L13" i="8" s="1"/>
  <c r="K13" i="8"/>
  <c r="K8" i="8"/>
  <c r="F8" i="8"/>
  <c r="J29" i="8"/>
  <c r="L8" i="8" l="1"/>
  <c r="E10" i="8" l="1"/>
  <c r="F10" i="8" l="1"/>
  <c r="K10" i="8"/>
  <c r="L10" i="8" l="1"/>
  <c r="E6" i="8"/>
  <c r="F6" i="8" l="1"/>
  <c r="K6" i="8"/>
  <c r="L6" i="8" l="1"/>
  <c r="E5" i="8"/>
  <c r="K5" i="8" l="1"/>
  <c r="F5" i="8"/>
  <c r="L5" i="8" l="1"/>
  <c r="L29" i="8" s="1"/>
  <c r="F29" i="8"/>
  <c r="F2" i="3" l="1"/>
  <c r="J7" i="9"/>
  <c r="O7" i="9" l="1"/>
  <c r="J16" i="9"/>
  <c r="O16" i="9" l="1"/>
  <c r="Q7" i="9"/>
  <c r="E4" i="9" l="1"/>
  <c r="I4" i="9"/>
</calcChain>
</file>

<file path=xl/sharedStrings.xml><?xml version="1.0" encoding="utf-8"?>
<sst xmlns="http://schemas.openxmlformats.org/spreadsheetml/2006/main" count="1560" uniqueCount="490">
  <si>
    <t>공 종 별 집 계 표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</si>
  <si>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</si>
  <si>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</si>
  <si>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</si>
  <si>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</si>
  <si>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</si>
  <si>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</si>
  <si>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</si>
  <si>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</si>
  <si>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</si>
  <si>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</si>
  <si>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</si>
  <si>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</si>
  <si>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</si>
  <si>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</si>
  <si>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</si>
  <si>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</si>
  <si>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</si>
  <si>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</si>
  <si>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</si>
  <si>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</si>
  <si>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</si>
  <si>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</si>
  <si>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</si>
  <si>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</si>
  <si>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</si>
  <si>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</si>
  <si>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</si>
  <si>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</si>
  <si>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</si>
  <si>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</si>
  <si>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</si>
  <si>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</si>
  <si>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</si>
  <si>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</si>
  <si>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</si>
  <si>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</si>
  <si>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</si>
  <si>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</si>
  <si>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</si>
  <si>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</si>
  <si>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</si>
  <si>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</si>
  <si>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</si>
  <si>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</si>
  <si>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</si>
  <si>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</si>
  <si>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</si>
  <si>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</si>
  <si>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</si>
  <si>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송강학숙1호관 승강기 하향 증축 실시설계</t>
  </si>
  <si>
    <t/>
  </si>
  <si>
    <t>01</t>
  </si>
  <si>
    <t>0101  ▶ 건 축 공 사 ◀</t>
  </si>
  <si>
    <t>0101</t>
  </si>
  <si>
    <t>010101  ▶ 비계·구조물해체공사업</t>
  </si>
  <si>
    <t>010101</t>
  </si>
  <si>
    <t>◇ 가 설 공 사</t>
  </si>
  <si>
    <t>5D09933552BAF4CB88B1F1E2609E3F738A031B</t>
  </si>
  <si>
    <t>F</t>
  </si>
  <si>
    <t>T</t>
  </si>
  <si>
    <t>0101015D09933552BAF4CB88B1F1E2609E3F738A031B</t>
  </si>
  <si>
    <t>강관 조립말비계(이동식)설치 및 해체</t>
  </si>
  <si>
    <t>높이 2m, 3개월</t>
  </si>
  <si>
    <t>대</t>
  </si>
  <si>
    <t>5CB1734A51EEA41EF8D86338908EAC</t>
  </si>
  <si>
    <t>0101015CB1734A51EEA41EF8D86338908EAC</t>
  </si>
  <si>
    <t>건축물 현장정리</t>
  </si>
  <si>
    <t>보통인부</t>
  </si>
  <si>
    <t>인</t>
  </si>
  <si>
    <t>5CB1734F59E314F4280DEAEA10E5F6</t>
  </si>
  <si>
    <t>0101015CB1734F59E314F4280DEAEA10E5F6</t>
  </si>
  <si>
    <t>소    계</t>
  </si>
  <si>
    <t>5D08231E5AB134BA386AD376F00E</t>
  </si>
  <si>
    <t>0101015D08231E5AB134BA386AD376F00E</t>
  </si>
  <si>
    <t>◇ 철 거 공 사</t>
  </si>
  <si>
    <t>5D09933552BAF4CB88B1F1E2609E3F738A027B</t>
  </si>
  <si>
    <t>0101015D09933552BAF4CB88B1F1E2609E3F738A027B</t>
  </si>
  <si>
    <t>콘크리트 컷팅</t>
  </si>
  <si>
    <t>M</t>
  </si>
  <si>
    <t>5CB073DE55F92454484A2A39F02EF8</t>
  </si>
  <si>
    <t>0101015CB073DE55F92454484A2A39F02EF8</t>
  </si>
  <si>
    <t>콘크리트구조물 헐기(소형장비)</t>
  </si>
  <si>
    <t>공압식, 철근</t>
  </si>
  <si>
    <t>M3</t>
  </si>
  <si>
    <t>5CB073DE55F94403C89C2988709112</t>
  </si>
  <si>
    <t>0101015CB073DE55F94403C89C2988709112</t>
  </si>
  <si>
    <t>경량철골천장틀 철거</t>
  </si>
  <si>
    <t>해체재 재사용 안 함, 몰딩 포함</t>
  </si>
  <si>
    <t>M2</t>
  </si>
  <si>
    <t>5CB073DE55DE0419B80E9D4D706DF5</t>
  </si>
  <si>
    <t>0101015CB073DE55DE0419B80E9D4D706DF5</t>
  </si>
  <si>
    <t>합판 철거(천장)</t>
  </si>
  <si>
    <t>해체재 재사용 안 함</t>
  </si>
  <si>
    <t>5CB073DE55DE041E385FE45F50ECB2</t>
  </si>
  <si>
    <t>0101015CB073DE55DE041E385FE45F50ECB2</t>
  </si>
  <si>
    <t>샌드위치 패널 철거</t>
  </si>
  <si>
    <t>5CB073DE55486407F816EDC720541E</t>
  </si>
  <si>
    <t>0101015CB073DE55486407F816EDC720541E</t>
  </si>
  <si>
    <t>건식벽 철거</t>
  </si>
  <si>
    <t>5CB073DE55DE041D28CDEF350030C9</t>
  </si>
  <si>
    <t>0101015CB073DE55DE041D28CDEF350030C9</t>
  </si>
  <si>
    <t>모르타르 철거</t>
  </si>
  <si>
    <t>5CB073DE55486407F8040817C08E71</t>
  </si>
  <si>
    <t>0101015CB073DE55486407F8040817C08E71</t>
  </si>
  <si>
    <t>아연도 그레이팅 철거</t>
  </si>
  <si>
    <t>5CB073DE5548546128EC17F9200A7F</t>
  </si>
  <si>
    <t>0101015CB073DE5548546128EC17F9200A7F</t>
  </si>
  <si>
    <t>비닐계타일 철거</t>
  </si>
  <si>
    <t>바닥 및 수장 부분</t>
  </si>
  <si>
    <t>5CB073DE55486407F8040821F09D15</t>
  </si>
  <si>
    <t>0101015CB073DE55486407F8040821F09D15</t>
  </si>
  <si>
    <t>기존가구 이설</t>
  </si>
  <si>
    <t>5CB073DE5548546128EC17F92005F8</t>
  </si>
  <si>
    <t>0101015CB073DE5548546128EC17F92005F8</t>
  </si>
  <si>
    <t>건설폐기물 상차비 (철거)</t>
  </si>
  <si>
    <t>중간처리 대상, 15ton 덤프트럭</t>
  </si>
  <si>
    <t>TON</t>
  </si>
  <si>
    <t>5CB1734F59E3249A8887F79C70DEDB</t>
  </si>
  <si>
    <t>0101015CB1734F59E3249A8887F79C70DEDB</t>
  </si>
  <si>
    <t>[ 합           계 ]</t>
  </si>
  <si>
    <t>TOTAL</t>
  </si>
  <si>
    <t>010102  ▶ 철근·콘크리트공사업</t>
  </si>
  <si>
    <t>010102</t>
  </si>
  <si>
    <t>레미콘 - 광주</t>
  </si>
  <si>
    <t>25-24-15</t>
  </si>
  <si>
    <t>5B92D3025838243EF804A8D48081C2F2959996</t>
  </si>
  <si>
    <t>0101025B92D3025838243EF804A8D48081C2F2959996</t>
  </si>
  <si>
    <t>콘크리트 펌프차 타설(벽,기둥,슬래브 등)</t>
  </si>
  <si>
    <t>100m3 미만, 슬럼프 15cm, 보통</t>
  </si>
  <si>
    <t>회</t>
  </si>
  <si>
    <t>5CB123CC5BCC541D3840E7A6E03689</t>
  </si>
  <si>
    <t>0101025CB123CC5BCC541D3840E7A6E03689</t>
  </si>
  <si>
    <t>철근콘크리트용봉강 - 광주</t>
  </si>
  <si>
    <t>HD-10, SD400</t>
  </si>
  <si>
    <t>5B92D302582FD41088BFE0D07099FED2CF1BBC</t>
  </si>
  <si>
    <t>0101025B92D302582FD41088BFE0D07099FED2CF1BBC</t>
  </si>
  <si>
    <t>HD-13, SD400</t>
  </si>
  <si>
    <t>5B92D302582FD41088BFE0D07099FED2CF1BBD</t>
  </si>
  <si>
    <t>0101025B92D302582FD41088BFE0D07099FED2CF1BBD</t>
  </si>
  <si>
    <t>HD-16, SD400</t>
  </si>
  <si>
    <t>5B92D302582FD41088BFE0D07099FED2CF1BB2</t>
  </si>
  <si>
    <t>0101025B92D302582FD41088BFE0D07099FED2CF1BB2</t>
  </si>
  <si>
    <t>철근, 현장 - 보통 가공 및 조립</t>
  </si>
  <si>
    <t>수직고 7m 미만</t>
  </si>
  <si>
    <t>5CB123C85C30A4D2181C5FDB307DC6</t>
  </si>
  <si>
    <t>0101025CB123C85C30A4D2181C5FDB307DC6</t>
  </si>
  <si>
    <t>유로폼 설치 및 해체</t>
  </si>
  <si>
    <t>보통, 수직고 7m 초과 10m까지</t>
  </si>
  <si>
    <t>5CB123CB5930E42008CCC02130BD51</t>
  </si>
  <si>
    <t>0101025CB123CB5930E42008CCC02130BD51</t>
  </si>
  <si>
    <t>합판거푸집 설치 및 해체</t>
  </si>
  <si>
    <t>보통 4회, 수직고 7m까지</t>
  </si>
  <si>
    <t>5CB123CB5953B4164826908740C275</t>
  </si>
  <si>
    <t>0101025CB123CB5953B4164826908740C275</t>
  </si>
  <si>
    <t>Hilti 설치</t>
  </si>
  <si>
    <t>HY 200</t>
  </si>
  <si>
    <t>EA</t>
  </si>
  <si>
    <t>5CB123C85C30A4D2181C5F4570BBFC</t>
  </si>
  <si>
    <t>0101025CB123C85C30A4D2181C5F4570BBFC</t>
  </si>
  <si>
    <t>패드 설치 (레미콘, 철근 포함)</t>
  </si>
  <si>
    <t>3000×2500×400 HD13@200(T/B)</t>
  </si>
  <si>
    <t>5CB063FA5D73D49528DE2A4FA0C478</t>
  </si>
  <si>
    <t>0101025CB063FA5D73D49528DE2A4FA0C478</t>
  </si>
  <si>
    <t>010103  ▶ 습식·방수공사업</t>
  </si>
  <si>
    <t>010103</t>
  </si>
  <si>
    <t>◇ 조 적 공 사 (콘크리트벽돌)</t>
  </si>
  <si>
    <t>5D09933552BAF4CB88B1F1E2609E3F738A031D</t>
  </si>
  <si>
    <t>0101035D09933552BAF4CB88B1F1E2609E3F738A031D</t>
  </si>
  <si>
    <t>콘크리트벽돌</t>
  </si>
  <si>
    <t>콘크리트벽돌, 190×57×90mm, 전남 광주, C종2급</t>
  </si>
  <si>
    <t>매</t>
  </si>
  <si>
    <t>5B92D302581D7415688916CF2084C03CC6ED4C</t>
  </si>
  <si>
    <t>0101035B92D302581D7415688916CF2084C03CC6ED4C</t>
  </si>
  <si>
    <t>1.0B 벽돌쌓기 (지하1층)</t>
  </si>
  <si>
    <t>3.6m 이하</t>
  </si>
  <si>
    <t>5CB103FD50504446780A47F2D02F8A</t>
  </si>
  <si>
    <t>0101035CB103FD50504446780A47F2D02F8A</t>
  </si>
  <si>
    <t>1.0B 벽돌쌓기 (1층)</t>
  </si>
  <si>
    <t>5CB103FD50504446780A47F2D02EE3</t>
  </si>
  <si>
    <t>0101035CB103FD50504446780A47F2D02EE3</t>
  </si>
  <si>
    <t>벽돌운반</t>
  </si>
  <si>
    <t>인력, 지하1층</t>
  </si>
  <si>
    <t>천매</t>
  </si>
  <si>
    <t>5CB103FD5073346788C0693440421E</t>
  </si>
  <si>
    <t>0101035CB103FD5073346788C0693440421E</t>
  </si>
  <si>
    <t>인력, 1층</t>
  </si>
  <si>
    <t>5CB103FD5073346788C0692BE09746</t>
  </si>
  <si>
    <t>0101035CB103FD5073346788C0692BE09746</t>
  </si>
  <si>
    <t>0101035D08231E5AB134BA386AD376F00E</t>
  </si>
  <si>
    <t>◇ 방 수 공 사</t>
  </si>
  <si>
    <t>5D09933552BAF4CB88B1F1E2609E3F738A031C</t>
  </si>
  <si>
    <t>0101035D09933552BAF4CB88B1F1E2609E3F738A031C</t>
  </si>
  <si>
    <t>우레탄방수 - 프라이머 포함</t>
  </si>
  <si>
    <t>바닥 3mm, 노출 (논슬립)</t>
  </si>
  <si>
    <t>5CB1E31855FA3410C8FBFD7B800F07</t>
  </si>
  <si>
    <t>0101035CB1E31855FA3410C8FBFD7B800F07</t>
  </si>
  <si>
    <t>시멘트 액체방수</t>
  </si>
  <si>
    <t>바닥, 1종</t>
  </si>
  <si>
    <t>5CB1E312535174DEC898912820FD01</t>
  </si>
  <si>
    <t>0101035CB1E312535174DEC898912820FD01</t>
  </si>
  <si>
    <t>벽, 1종</t>
  </si>
  <si>
    <t>5CB1E312535174DEC88E34F3B0D023</t>
  </si>
  <si>
    <t>0101035CB1E312535174DEC88E34F3B0D023</t>
  </si>
  <si>
    <t>방수모르타르 바름 (방수액포함)</t>
  </si>
  <si>
    <t>40mm 이하, 벽돌, 콘크리트 바탕</t>
  </si>
  <si>
    <t>(구배미장포함)</t>
  </si>
  <si>
    <t>5CB1E31C5396B4E948DAB067A01ACE</t>
  </si>
  <si>
    <t>0101035CB1E31C5396B4E948DAB067A01ACE</t>
  </si>
  <si>
    <t>수밀코킹(실리콘)</t>
  </si>
  <si>
    <t>삼각, 10mm, 창호주위</t>
  </si>
  <si>
    <t>5CB1E31D5DC3848E080B85E490917D</t>
  </si>
  <si>
    <t>0101035CB1E31D5DC3848E080B85E490917D</t>
  </si>
  <si>
    <t>◇ 미 장 공 사</t>
  </si>
  <si>
    <t>5D09933552BAF4CB88B1F1E2609E3F738A031E</t>
  </si>
  <si>
    <t>0101035D09933552BAF4CB88B1F1E2609E3F738A031E</t>
  </si>
  <si>
    <t>모르타르 바름</t>
  </si>
  <si>
    <t>내벽, 18mm, 3.6m 이하</t>
  </si>
  <si>
    <t>5CB113E2591D74643886B5ADD0144F</t>
  </si>
  <si>
    <t>0101035CB113E2591D74643886B5ADD0144F</t>
  </si>
  <si>
    <t>바닥, 200mm</t>
  </si>
  <si>
    <t>5CB113E2591D54BBD8A41BC050BA8A</t>
  </si>
  <si>
    <t>0101035CB113E2591D54BBD8A41BC050BA8A</t>
  </si>
  <si>
    <t>바닥, 150mm</t>
  </si>
  <si>
    <t>5CB113E2591D54BBD8A41BC050BA8F</t>
  </si>
  <si>
    <t>0101035CB113E2591D54BBD8A41BC050BA8F</t>
  </si>
  <si>
    <t>바닥, 100mm</t>
  </si>
  <si>
    <t>5CB113E2591D54BBD8A41BC050BB95</t>
  </si>
  <si>
    <t>0101035CB113E2591D54BBD8A41BC050BB95</t>
  </si>
  <si>
    <t>쇠흙손 마감</t>
  </si>
  <si>
    <t>5CB123D856EF7400E80ADEA5E0780A</t>
  </si>
  <si>
    <t>0101035CB123D856EF7400E80ADEA5E0780A</t>
  </si>
  <si>
    <t>콘크리트면 정리</t>
  </si>
  <si>
    <t>3.6m 이하, 천장</t>
  </si>
  <si>
    <t>5CB113E2592FD468B866D14330EC3F</t>
  </si>
  <si>
    <t>0101035CB113E2592FD468B866D14330EC3F</t>
  </si>
  <si>
    <t>창호주위 모르타르 충전</t>
  </si>
  <si>
    <t>5CB1A3865BE85433482BCA13705DDD</t>
  </si>
  <si>
    <t>0101035CB1A3865BE85433482BCA13705DDD</t>
  </si>
  <si>
    <t>010104  ▶ 금속구조물·창호·온실공사업</t>
  </si>
  <si>
    <t>010104</t>
  </si>
  <si>
    <t>◇ 금 속 공 사</t>
  </si>
  <si>
    <t>5D09933552BAF4CB88B1F1E2609E3F738A0277</t>
  </si>
  <si>
    <t>0101045D09933552BAF4CB88B1F1E2609E3F738A0277</t>
  </si>
  <si>
    <t>경량철골천정틀</t>
  </si>
  <si>
    <t>M-BAR, 인써트 유</t>
  </si>
  <si>
    <t>5CB1C3C45C09645CE87C9CCD504DBF</t>
  </si>
  <si>
    <t>0101045CB1C3C45C09645CE87C9CCD504DBF</t>
  </si>
  <si>
    <t>갈바 강판 설치</t>
  </si>
  <si>
    <t>갈바 1.6mm+각관틀</t>
  </si>
  <si>
    <t>5CB1D3355FB03416E8C0090EF0DB87</t>
  </si>
  <si>
    <t>0101045CB1D3355FB03416E8C0090EF0DB87</t>
  </si>
  <si>
    <t>트랜치</t>
  </si>
  <si>
    <t>아연도그레이팅, W200. I-25*5*3t</t>
  </si>
  <si>
    <t>5CB1C3CA56E7D48308F9F7BC000CA0</t>
  </si>
  <si>
    <t>0101045CB1C3CA56E7D48308F9F7BC000CA0</t>
  </si>
  <si>
    <t>0101045D08231E5AB134BA386AD376F00E</t>
  </si>
  <si>
    <t>◇ 창 호 공 사</t>
  </si>
  <si>
    <t>5D09933552BAF4CB88B1F1E2609E3F738A0272</t>
  </si>
  <si>
    <t>0101045D09933552BAF4CB88B1F1E2609E3F738A0272</t>
  </si>
  <si>
    <t>AG  - 1 [알루미늄그릴창]</t>
  </si>
  <si>
    <t>1.750 × 1.250</t>
  </si>
  <si>
    <t>5CB1A38153ADF4F3E810E5C3702D87</t>
  </si>
  <si>
    <t>0101045CB1A38153ADF4F3E810E5C3702D87</t>
  </si>
  <si>
    <t>SD  - 2 [철재여닫이문,분체도장]</t>
  </si>
  <si>
    <t>0.900 × 2.100</t>
  </si>
  <si>
    <t>5CB1A381539354F65823AFAEE0C24D</t>
  </si>
  <si>
    <t>0101045CB1A381539354F65823AFAEE0C24D</t>
  </si>
  <si>
    <t>도어클로저</t>
  </si>
  <si>
    <t>도어클로저, K-840, KS4호, 고급형, 60∼85kg</t>
  </si>
  <si>
    <t>조</t>
  </si>
  <si>
    <t>5B92D302585B0433E838D084001C6A3A821737</t>
  </si>
  <si>
    <t>0101045B92D302585B0433E838D084001C6A3A821737</t>
  </si>
  <si>
    <t>피벗힌지</t>
  </si>
  <si>
    <t>피벗힌지, 100kg, 방화문용</t>
  </si>
  <si>
    <t>5B92C37D5F8AA47708BB479680D973D0E067FF</t>
  </si>
  <si>
    <t>0101045B92C37D5F8AA47708BB479680D973D0E067FF</t>
  </si>
  <si>
    <t>도어핸들</t>
  </si>
  <si>
    <t>원통형</t>
  </si>
  <si>
    <t>5B92C37D5F8AA47BE86C6C8C20599C1953B0F0</t>
  </si>
  <si>
    <t>0101045B92C37D5F8AA47BE86C6C8C20599C1953B0F0</t>
  </si>
  <si>
    <t>도어체크 설치</t>
  </si>
  <si>
    <t>재료비 별도</t>
  </si>
  <si>
    <t>개소</t>
  </si>
  <si>
    <t>5CB1A3865BB3745ED8634493D08FE1</t>
  </si>
  <si>
    <t>0101045CB1A3865BB3745ED8634493D08FE1</t>
  </si>
  <si>
    <t>도어록 설치 / 일반도어록 강재창호</t>
  </si>
  <si>
    <t>5CB1A3865BB324DDA8195D5530AD3A</t>
  </si>
  <si>
    <t>0101045CB1A3865BB324DDA8195D5530AD3A</t>
  </si>
  <si>
    <t>010105  ▶ 지붕판금·건축물조립공사업</t>
  </si>
  <si>
    <t>010105</t>
  </si>
  <si>
    <t>PVC 배수구 설치</t>
  </si>
  <si>
    <t>Ø100</t>
  </si>
  <si>
    <t>5CB1D336587564E838DCF516A05FA2</t>
  </si>
  <si>
    <t>0101055CB1D336587564E838DCF516A05FA2</t>
  </si>
  <si>
    <t>배수구 덮개 설치</t>
  </si>
  <si>
    <t>SST(W=170)원형</t>
  </si>
  <si>
    <t>5CB1D336587564E838DCF516A05CEE</t>
  </si>
  <si>
    <t>0101055CB1D336587564E838DCF516A05CEE</t>
  </si>
  <si>
    <t>010106  ▶ 실내건축공사업</t>
  </si>
  <si>
    <t>010106</t>
  </si>
  <si>
    <t>석고판+합판 붙임</t>
  </si>
  <si>
    <t>천장, 석고보드9.5T(1겹)+합판12mm(1겹)</t>
  </si>
  <si>
    <t>5CB1939A5FCF448A88D583F360E557</t>
  </si>
  <si>
    <t>0101065CB1939A5FCF448A88D583F360E557</t>
  </si>
  <si>
    <t>각재 설치</t>
  </si>
  <si>
    <t>내수합판12+30×30각재(오일스테인)</t>
  </si>
  <si>
    <t>5CB1939A5FAC9445E87EA356501A06</t>
  </si>
  <si>
    <t>0101065CB1939A5FAC9445E87EA356501A06</t>
  </si>
  <si>
    <t>점자블럭(점형)</t>
  </si>
  <si>
    <t>300×300×30mm, 매립형</t>
  </si>
  <si>
    <t>5CB063F852B4F41268D167BDC0248A</t>
  </si>
  <si>
    <t>0101065CB063F852B4F41268D167BDC0248A</t>
  </si>
  <si>
    <t>010107  ▶ 도장공사업</t>
  </si>
  <si>
    <t>010107</t>
  </si>
  <si>
    <t>바탕만들기+수성페인트 롤러칠(재료비 포함)</t>
  </si>
  <si>
    <t>내부 2회, con'c·mortar면, 친환경</t>
  </si>
  <si>
    <t>5CB183B15F6E149A487F8AB3904B57</t>
  </si>
  <si>
    <t>0101075CB183B15F6E149A487F8AB3904B57</t>
  </si>
  <si>
    <t>내천장 2회, G.B.면 올퍼티, 친환경</t>
  </si>
  <si>
    <t>5CB183B15F6E149A487F207980573E</t>
  </si>
  <si>
    <t>0101075CB183B15F6E149A487F207980573E</t>
  </si>
  <si>
    <t>유성페인트 붓칠 (재료비포함)</t>
  </si>
  <si>
    <t>철재면 2회 , 그래픽도장</t>
  </si>
  <si>
    <t>5CB183B05D18745BD8418EE160B303</t>
  </si>
  <si>
    <t>0101075CB183B05D18745BD8418EE160B303</t>
  </si>
  <si>
    <t>010108  ▶ ELEV</t>
  </si>
  <si>
    <t>010108</t>
  </si>
  <si>
    <t>식</t>
  </si>
  <si>
    <t>전수철거(시방서참조)</t>
  </si>
  <si>
    <t>5D09933552BAF4CB88B1F1E2609E3F738A0168</t>
  </si>
  <si>
    <t>0101085D09933552BAF4CB88B1F1E2609E3F738A0168</t>
  </si>
  <si>
    <t>010109  ▶ 골재대 및 운반비</t>
  </si>
  <si>
    <t>010109</t>
  </si>
  <si>
    <t>시멘트</t>
  </si>
  <si>
    <t>40KG</t>
  </si>
  <si>
    <t>포</t>
  </si>
  <si>
    <t>5B92D3025838243DE895CAD2A0CF910238BC31</t>
  </si>
  <si>
    <t>0101095B92D3025838243DE895CAD2A0CF910238BC31</t>
  </si>
  <si>
    <t>모래</t>
  </si>
  <si>
    <t>모래, 도착도</t>
  </si>
  <si>
    <t>5BBDB3BC5A4014A0780C22F560636C6F0771E1</t>
  </si>
  <si>
    <t>0101095BBDB3BC5A4014A0780C22F560636C6F0771E1</t>
  </si>
  <si>
    <t>시멘트운반</t>
  </si>
  <si>
    <t>인력(상차+하차)</t>
  </si>
  <si>
    <t>5CB0235F5144340FE8AAC5896084A3</t>
  </si>
  <si>
    <t>0101095CB0235F5144340FE8AAC5896084A3</t>
  </si>
  <si>
    <t>L:20km, 덤프 8ton</t>
  </si>
  <si>
    <t>5CB0235F5144340FE8AAC5D120B65F</t>
  </si>
  <si>
    <t>0101095CB0235F5144340FE8AAC5D120B65F</t>
  </si>
  <si>
    <t>운반비(트레일러 20ton+크레인 10ton)</t>
  </si>
  <si>
    <t>철근, L:20km</t>
  </si>
  <si>
    <t>5CB0235F513BC4BDA8D21D576023E9</t>
  </si>
  <si>
    <t>0101095CB0235F513BC4BDA8D21D576023E9</t>
  </si>
  <si>
    <t>010110  ▶ 작업부산물</t>
  </si>
  <si>
    <t>010110</t>
  </si>
  <si>
    <t>철강설</t>
  </si>
  <si>
    <t>철강설, 고철, 작업설부산물</t>
  </si>
  <si>
    <t>kg</t>
  </si>
  <si>
    <t>수집상차도</t>
  </si>
  <si>
    <t>5BBDB3BC5AC5741938B039D8B0192794B122FC</t>
  </si>
  <si>
    <t>0101105BBDB3BC5AC5741938B039D8B0192794B122FC</t>
  </si>
  <si>
    <t>철강설, 철근고철, 작업설부산물</t>
  </si>
  <si>
    <t>5BBDB3BC5AC5741938B039D8B0192794B122FD</t>
  </si>
  <si>
    <t>0101105BBDB3BC5AC5741938B039D8B0192794B122FD</t>
  </si>
  <si>
    <t>010111  ▶ 폐기물처리비</t>
  </si>
  <si>
    <t>010111</t>
  </si>
  <si>
    <t>6</t>
  </si>
  <si>
    <t>건설폐기물 운반비 - 중량 기준</t>
  </si>
  <si>
    <t>중간처리 대상, 15ton 덤프트럭, 30km</t>
  </si>
  <si>
    <t>5CB1734F59E3249A8887F782009736</t>
  </si>
  <si>
    <t>0101115CB1734F59E3249A8887F782009736</t>
  </si>
  <si>
    <t>건설폐재류</t>
  </si>
  <si>
    <t>가연성이 제거된 재활용이 가능한 혼합물</t>
  </si>
  <si>
    <t>5CB1734F59E3249B9811E86D705D66</t>
  </si>
  <si>
    <t>0101115CB1734F59E3249B9811E86D705D66</t>
  </si>
  <si>
    <t>혼합건설폐기물</t>
  </si>
  <si>
    <t>건설폐재류에 가연성 5% 이하 혼합</t>
  </si>
  <si>
    <t>5CB1734F59E3249B9811E86D002FBE</t>
  </si>
  <si>
    <t>0101115CB1734F59E3249B9811E86D002FBE</t>
  </si>
  <si>
    <t>비      고</t>
  </si>
  <si>
    <t>공 사 원 가 계 산 서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</si>
  <si>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</si>
  <si>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</si>
  <si>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</si>
  <si>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</si>
  <si>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</si>
  <si>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</si>
  <si>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</si>
  <si>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</si>
  <si>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</si>
  <si>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</si>
  <si>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</si>
  <si>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</si>
  <si>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작업설, 부산물(△)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</si>
  <si>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</si>
  <si>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</si>
  <si>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</si>
  <si>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</si>
  <si>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</si>
  <si>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</si>
  <si>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13%</t>
  </si>
  <si>
    <t>BS</t>
  </si>
  <si>
    <t>C2</t>
  </si>
  <si>
    <t>기   계    경   비</t>
  </si>
  <si>
    <t>C4</t>
  </si>
  <si>
    <t>산  재  보  험  료</t>
  </si>
  <si>
    <t>노무비 * 3.7%</t>
  </si>
  <si>
    <t>C5</t>
  </si>
  <si>
    <t>고  용  보  험  료</t>
  </si>
  <si>
    <t>노무비 * 0.87%</t>
  </si>
  <si>
    <t>C6</t>
  </si>
  <si>
    <t>국민  건강  보험료</t>
  </si>
  <si>
    <t>직접노무비 * 3.43%</t>
  </si>
  <si>
    <t>CB</t>
  </si>
  <si>
    <t>노인장기요양보험료</t>
  </si>
  <si>
    <t>건강보험료 * 11.52%</t>
  </si>
  <si>
    <t>C7</t>
  </si>
  <si>
    <t>국민  연금  보험료</t>
  </si>
  <si>
    <t>직접노무비 * 4.5%</t>
  </si>
  <si>
    <t>C8</t>
  </si>
  <si>
    <t>퇴직  공제  부금비</t>
  </si>
  <si>
    <t>직접노무비 * 2.3%</t>
  </si>
  <si>
    <t>CA</t>
  </si>
  <si>
    <t>산업안전보건관리비</t>
  </si>
  <si>
    <t>(재료비+직노+도급자관급/1.1) * 2.93%</t>
  </si>
  <si>
    <t>CH</t>
  </si>
  <si>
    <t>(재료비+직노+기계경비) * 0.3%</t>
  </si>
  <si>
    <t>CG</t>
  </si>
  <si>
    <t>기   타    경   비</t>
  </si>
  <si>
    <t>(재료비+노무비) * 5.8%</t>
  </si>
  <si>
    <t>CK</t>
  </si>
  <si>
    <t>하도급지급보증수수료</t>
  </si>
  <si>
    <t>(재료비+직노+기계경비) * 0.08%</t>
  </si>
  <si>
    <t>CL</t>
  </si>
  <si>
    <t>건설기계대여금지급보증서발급수수료</t>
  </si>
  <si>
    <t>(재료비+직노+기계경비) * 0.07%</t>
  </si>
  <si>
    <t>CS</t>
  </si>
  <si>
    <t>S1</t>
  </si>
  <si>
    <t xml:space="preserve">        계</t>
  </si>
  <si>
    <t>D1</t>
  </si>
  <si>
    <t>일  반  관  리  비</t>
  </si>
  <si>
    <t>계 * 6%</t>
  </si>
  <si>
    <t>D2</t>
  </si>
  <si>
    <t>이              윤</t>
  </si>
  <si>
    <t>(노무비+경비+일반관리비) * 15%</t>
  </si>
  <si>
    <t>D7</t>
  </si>
  <si>
    <t>폐 기 물 처 리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</si>
  <si>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</si>
  <si>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</si>
  <si>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</si>
  <si>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</si>
  <si>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</si>
  <si>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</si>
  <si>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</si>
  <si>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</si>
  <si>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</si>
  <si>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과 장</t>
    <phoneticPr fontId="11" type="noConversion"/>
  </si>
  <si>
    <t>담 당</t>
    <phoneticPr fontId="11" type="noConversion"/>
  </si>
  <si>
    <t>심사자</t>
    <phoneticPr fontId="11" type="noConversion"/>
  </si>
  <si>
    <t>설계자</t>
    <phoneticPr fontId="11" type="noConversion"/>
  </si>
  <si>
    <r>
      <rPr>
        <sz val="11"/>
        <rFont val="굴림"/>
        <family val="3"/>
        <charset val="129"/>
      </rPr>
      <t>건축사</t>
    </r>
    <r>
      <rPr>
        <b/>
        <sz val="11"/>
        <rFont val="굴림"/>
        <family val="3"/>
        <charset val="129"/>
      </rPr>
      <t xml:space="preserve">
</t>
    </r>
    <phoneticPr fontId="1" type="noConversion"/>
  </si>
  <si>
    <t>조사자</t>
    <phoneticPr fontId="11" type="noConversion"/>
  </si>
  <si>
    <t>설계년월</t>
    <phoneticPr fontId="11" type="noConversion"/>
  </si>
  <si>
    <t xml:space="preserve">건축사사무소 </t>
    <phoneticPr fontId="1" type="noConversion"/>
  </si>
  <si>
    <t>공   사   비   총   괄   표</t>
    <phoneticPr fontId="11" type="noConversion"/>
  </si>
  <si>
    <t>공       사        명</t>
    <phoneticPr fontId="11" type="noConversion"/>
  </si>
  <si>
    <t>공    사    금    액</t>
    <phoneticPr fontId="11" type="noConversion"/>
  </si>
  <si>
    <t>원</t>
    <phoneticPr fontId="11" type="noConversion"/>
  </si>
  <si>
    <t>명             칭</t>
    <phoneticPr fontId="11" type="noConversion"/>
  </si>
  <si>
    <t>규  격</t>
    <phoneticPr fontId="11" type="noConversion"/>
  </si>
  <si>
    <t>수</t>
    <phoneticPr fontId="11" type="noConversion"/>
  </si>
  <si>
    <t>량</t>
    <phoneticPr fontId="11" type="noConversion"/>
  </si>
  <si>
    <t>도    급    액</t>
    <phoneticPr fontId="11" type="noConversion"/>
  </si>
  <si>
    <t>관 급 자 재 비</t>
    <phoneticPr fontId="11" type="noConversion"/>
  </si>
  <si>
    <t xml:space="preserve">각종분담금               </t>
    <phoneticPr fontId="11" type="noConversion"/>
  </si>
  <si>
    <t>계</t>
    <phoneticPr fontId="11" type="noConversion"/>
  </si>
  <si>
    <t>수량</t>
    <phoneticPr fontId="11" type="noConversion"/>
  </si>
  <si>
    <t>01</t>
    <phoneticPr fontId="11" type="noConversion"/>
  </si>
  <si>
    <t>건축공사</t>
    <phoneticPr fontId="11" type="noConversion"/>
  </si>
  <si>
    <t>식</t>
    <phoneticPr fontId="11" type="noConversion"/>
  </si>
  <si>
    <t>총  공  사  금  액</t>
    <phoneticPr fontId="11" type="noConversion"/>
  </si>
  <si>
    <t>송강학숙1호관 승강기 하향 증축공사(건축)</t>
    <phoneticPr fontId="11" type="noConversion"/>
  </si>
  <si>
    <t>환  경  보  전  비</t>
    <phoneticPr fontId="1" type="noConversion"/>
  </si>
  <si>
    <t>공사명 : 송강학숙1호관 승강기 하향 증축공사(건축)</t>
    <phoneticPr fontId="1" type="noConversion"/>
  </si>
  <si>
    <t>승객용 (LXVF) ,13인(장애인용)</t>
    <phoneticPr fontId="1" type="noConversion"/>
  </si>
  <si>
    <t>금액 조정없이 반영</t>
    <phoneticPr fontId="1" type="noConversion"/>
  </si>
  <si>
    <t>금액 조정없이 반영(사후정산)</t>
    <phoneticPr fontId="1" type="noConversion"/>
  </si>
  <si>
    <t>[ 송강학숙1호관 승강기 하향 증축공사(건축) ]</t>
    <phoneticPr fontId="1" type="noConversion"/>
  </si>
  <si>
    <t>ELEV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</si>
</sst>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#,###"/>
    <numFmt numFmtId="177" formatCode="#,###;\-#,###;#;"/>
    <numFmt numFmtId="181" formatCode="&quot;₩&quot;#,##0_);[Red]\(&quot;₩&quot;#,##0\)"/>
    <numFmt numFmtId="182" formatCode="#,##0;\-#,##0;_-"/>
    <numFmt numFmtId="183" formatCode="#,##0_ "/>
  </numFmts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굴림체"/>
      <family val="3"/>
      <charset val="129"/>
    </font>
    <font>
      <sz val="11"/>
      <color theme="1"/>
      <name val="굴림체"/>
      <family val="3"/>
      <charset val="129"/>
    </font>
    <font>
      <sz val="11"/>
      <color theme="1"/>
      <name val="돋움체"/>
      <family val="3"/>
      <charset val="129"/>
    </font>
    <font>
      <b/>
      <u/>
      <sz val="16"/>
      <color theme="1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name val="굴림"/>
      <family val="3"/>
      <charset val="129"/>
    </font>
    <font>
      <sz val="11"/>
      <name val="굴림"/>
      <family val="3"/>
      <charset val="129"/>
    </font>
    <font>
      <sz val="8"/>
      <name val="돋움"/>
      <family val="3"/>
      <charset val="129"/>
    </font>
    <font>
      <b/>
      <sz val="11"/>
      <name val="굴림"/>
      <family val="3"/>
      <charset val="129"/>
    </font>
    <font>
      <b/>
      <sz val="24"/>
      <name val="굴림"/>
      <family val="3"/>
      <charset val="129"/>
    </font>
    <font>
      <sz val="11"/>
      <color indexed="12"/>
      <name val="굴림"/>
      <family val="3"/>
      <charset val="129"/>
    </font>
    <font>
      <b/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9" fillId="0" borderId="0"/>
  </cellStyleXfs>
  <cellXfs count="114">
    <xf numFmtId="0" fontId="0" fillId="0" borderId="0" xfId="0">
      <alignment vertical="center"/>
    </xf>
    <xf numFmtId="0" fontId="0" fillId="0" borderId="0" xfId="0" quotePrefix="1">
      <alignment vertical="center"/>
    </xf>
    <xf numFmtId="0" fontId="0" fillId="0" borderId="0" xfId="0" quotePrefix="1" applyAlignment="1">
      <alignment vertical="center"/>
    </xf>
    <xf numFmtId="0" fontId="0" fillId="0" borderId="0" xfId="0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176" fontId="0" fillId="0" borderId="0" xfId="0" applyNumberFormat="1" applyAlignmen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4" fillId="0" borderId="1" xfId="0" quotePrefix="1" applyFont="1" applyBorder="1" applyAlignment="1">
      <alignment horizontal="center"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176" fontId="5" fillId="0" borderId="1" xfId="0" applyNumberFormat="1" applyFont="1" applyBorder="1" applyAlignment="1">
      <alignment vertical="center" wrapText="1"/>
    </xf>
    <xf numFmtId="0" fontId="5" fillId="0" borderId="1" xfId="0" quotePrefix="1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177" fontId="5" fillId="0" borderId="1" xfId="0" applyNumberFormat="1" applyFont="1" applyBorder="1" applyAlignment="1">
      <alignment vertical="center" wrapText="1"/>
    </xf>
    <xf numFmtId="0" fontId="0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 vertical="center" wrapText="1"/>
    </xf>
    <xf numFmtId="176" fontId="0" fillId="0" borderId="1" xfId="0" applyNumberFormat="1" applyFont="1" applyBorder="1" applyAlignment="1">
      <alignment vertical="center" wrapText="1"/>
    </xf>
    <xf numFmtId="0" fontId="10" fillId="0" borderId="2" xfId="2" applyFont="1" applyBorder="1" applyAlignment="1">
      <alignment vertical="center" textRotation="255"/>
    </xf>
    <xf numFmtId="0" fontId="10" fillId="0" borderId="3" xfId="2" applyFont="1" applyBorder="1" applyAlignment="1">
      <alignment vertical="center"/>
    </xf>
    <xf numFmtId="0" fontId="10" fillId="0" borderId="3" xfId="2" applyFont="1" applyBorder="1" applyAlignment="1">
      <alignment vertical="center" textRotation="255"/>
    </xf>
    <xf numFmtId="0" fontId="12" fillId="0" borderId="4" xfId="2" applyFont="1" applyBorder="1" applyAlignment="1">
      <alignment horizontal="center" vertical="center"/>
    </xf>
    <xf numFmtId="0" fontId="9" fillId="0" borderId="0" xfId="2" applyAlignment="1">
      <alignment vertical="center"/>
    </xf>
    <xf numFmtId="0" fontId="10" fillId="0" borderId="0" xfId="2" applyFont="1" applyAlignment="1">
      <alignment vertical="center"/>
    </xf>
    <xf numFmtId="0" fontId="12" fillId="2" borderId="14" xfId="2" applyFont="1" applyFill="1" applyBorder="1" applyAlignment="1">
      <alignment vertical="center"/>
    </xf>
    <xf numFmtId="0" fontId="12" fillId="0" borderId="14" xfId="2" applyFont="1" applyBorder="1" applyAlignment="1">
      <alignment vertical="center"/>
    </xf>
    <xf numFmtId="0" fontId="12" fillId="0" borderId="17" xfId="2" applyFont="1" applyBorder="1" applyAlignment="1">
      <alignment vertical="center"/>
    </xf>
    <xf numFmtId="0" fontId="12" fillId="0" borderId="11" xfId="2" applyFont="1" applyBorder="1" applyAlignment="1">
      <alignment horizontal="center" vertical="center"/>
    </xf>
    <xf numFmtId="0" fontId="12" fillId="0" borderId="10" xfId="2" applyFont="1" applyBorder="1" applyAlignment="1">
      <alignment horizontal="center" vertical="center"/>
    </xf>
    <xf numFmtId="0" fontId="12" fillId="0" borderId="1" xfId="2" applyFont="1" applyBorder="1" applyAlignment="1">
      <alignment horizontal="center" vertical="center"/>
    </xf>
    <xf numFmtId="0" fontId="10" fillId="0" borderId="31" xfId="2" quotePrefix="1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right" vertical="center"/>
    </xf>
    <xf numFmtId="41" fontId="10" fillId="0" borderId="32" xfId="2" applyNumberFormat="1" applyFont="1" applyBorder="1" applyAlignment="1">
      <alignment vertical="center"/>
    </xf>
    <xf numFmtId="41" fontId="10" fillId="0" borderId="30" xfId="2" applyNumberFormat="1" applyFont="1" applyBorder="1" applyAlignment="1">
      <alignment vertical="center"/>
    </xf>
    <xf numFmtId="41" fontId="10" fillId="0" borderId="0" xfId="1" applyFont="1" applyAlignment="1">
      <alignment vertical="center"/>
    </xf>
    <xf numFmtId="0" fontId="14" fillId="0" borderId="35" xfId="2" applyFont="1" applyBorder="1" applyAlignment="1">
      <alignment horizontal="center" vertical="center"/>
    </xf>
    <xf numFmtId="41" fontId="15" fillId="0" borderId="14" xfId="2" applyNumberFormat="1" applyFont="1" applyBorder="1" applyAlignment="1">
      <alignment vertical="center"/>
    </xf>
    <xf numFmtId="41" fontId="15" fillId="0" borderId="36" xfId="2" applyNumberFormat="1" applyFont="1" applyBorder="1" applyAlignment="1">
      <alignment vertical="center"/>
    </xf>
    <xf numFmtId="0" fontId="12" fillId="0" borderId="0" xfId="2" applyFont="1" applyAlignment="1">
      <alignment horizontal="center" vertical="center"/>
    </xf>
    <xf numFmtId="0" fontId="14" fillId="0" borderId="0" xfId="2" applyFont="1" applyAlignment="1">
      <alignment horizontal="center" vertical="center"/>
    </xf>
    <xf numFmtId="182" fontId="14" fillId="0" borderId="0" xfId="2" applyNumberFormat="1" applyFont="1" applyAlignment="1">
      <alignment vertical="center"/>
    </xf>
    <xf numFmtId="182" fontId="10" fillId="0" borderId="0" xfId="2" applyNumberFormat="1" applyFont="1" applyAlignment="1">
      <alignment vertical="center"/>
    </xf>
    <xf numFmtId="0" fontId="14" fillId="0" borderId="0" xfId="2" applyFont="1" applyAlignment="1">
      <alignment vertical="center" wrapText="1"/>
    </xf>
    <xf numFmtId="183" fontId="9" fillId="0" borderId="0" xfId="2" applyNumberFormat="1" applyAlignment="1">
      <alignment vertical="center"/>
    </xf>
    <xf numFmtId="41" fontId="9" fillId="0" borderId="0" xfId="1" applyFont="1">
      <alignment vertical="center"/>
    </xf>
    <xf numFmtId="0" fontId="10" fillId="0" borderId="32" xfId="2" applyFont="1" applyBorder="1" applyAlignment="1">
      <alignment horizontal="distributed" vertical="center" wrapText="1" indent="1"/>
    </xf>
    <xf numFmtId="0" fontId="10" fillId="0" borderId="32" xfId="2" applyFont="1" applyBorder="1" applyAlignment="1">
      <alignment horizontal="distributed" vertical="center" indent="1"/>
    </xf>
    <xf numFmtId="0" fontId="10" fillId="0" borderId="33" xfId="2" applyFont="1" applyBorder="1" applyAlignment="1">
      <alignment horizontal="distributed" vertical="center" indent="1"/>
    </xf>
    <xf numFmtId="0" fontId="10" fillId="0" borderId="34" xfId="2" applyFont="1" applyBorder="1" applyAlignment="1">
      <alignment horizontal="center" vertical="center"/>
    </xf>
    <xf numFmtId="0" fontId="10" fillId="0" borderId="32" xfId="2" applyFont="1" applyBorder="1" applyAlignment="1">
      <alignment horizontal="center" vertical="center"/>
    </xf>
    <xf numFmtId="0" fontId="10" fillId="0" borderId="33" xfId="2" applyFont="1" applyBorder="1" applyAlignment="1">
      <alignment horizontal="center" vertical="center"/>
    </xf>
    <xf numFmtId="41" fontId="10" fillId="0" borderId="1" xfId="2" applyNumberFormat="1" applyFont="1" applyBorder="1" applyAlignment="1">
      <alignment vertical="center"/>
    </xf>
    <xf numFmtId="41" fontId="10" fillId="0" borderId="34" xfId="2" applyNumberFormat="1" applyFont="1" applyBorder="1" applyAlignment="1">
      <alignment vertical="center"/>
    </xf>
    <xf numFmtId="41" fontId="10" fillId="0" borderId="33" xfId="2" applyNumberFormat="1" applyFont="1" applyBorder="1" applyAlignment="1">
      <alignment vertical="center"/>
    </xf>
    <xf numFmtId="0" fontId="12" fillId="0" borderId="13" xfId="2" applyFont="1" applyBorder="1" applyAlignment="1">
      <alignment horizontal="distributed" vertical="center" indent="1"/>
    </xf>
    <xf numFmtId="0" fontId="12" fillId="0" borderId="14" xfId="2" applyFont="1" applyBorder="1" applyAlignment="1">
      <alignment horizontal="distributed" vertical="center" indent="1"/>
    </xf>
    <xf numFmtId="0" fontId="12" fillId="0" borderId="15" xfId="2" applyFont="1" applyBorder="1" applyAlignment="1">
      <alignment horizontal="distributed" vertical="center" indent="1"/>
    </xf>
    <xf numFmtId="0" fontId="14" fillId="0" borderId="16" xfId="2" applyFont="1" applyBorder="1" applyAlignment="1">
      <alignment horizontal="center" vertical="center"/>
    </xf>
    <xf numFmtId="0" fontId="14" fillId="0" borderId="14" xfId="2" applyFont="1" applyBorder="1" applyAlignment="1">
      <alignment horizontal="center" vertical="center"/>
    </xf>
    <xf numFmtId="0" fontId="14" fillId="0" borderId="15" xfId="2" applyFont="1" applyBorder="1" applyAlignment="1">
      <alignment horizontal="center" vertical="center"/>
    </xf>
    <xf numFmtId="41" fontId="15" fillId="0" borderId="35" xfId="2" applyNumberFormat="1" applyFont="1" applyBorder="1" applyAlignment="1">
      <alignment vertical="center"/>
    </xf>
    <xf numFmtId="41" fontId="15" fillId="0" borderId="16" xfId="2" applyNumberFormat="1" applyFont="1" applyBorder="1" applyAlignment="1">
      <alignment vertical="center"/>
    </xf>
    <xf numFmtId="41" fontId="15" fillId="0" borderId="15" xfId="2" applyNumberFormat="1" applyFont="1" applyBorder="1" applyAlignment="1">
      <alignment vertical="center"/>
    </xf>
    <xf numFmtId="0" fontId="10" fillId="0" borderId="33" xfId="2" applyFont="1" applyBorder="1" applyAlignment="1">
      <alignment horizontal="distributed" vertical="center" wrapText="1" indent="1"/>
    </xf>
    <xf numFmtId="0" fontId="12" fillId="0" borderId="18" xfId="2" applyFont="1" applyBorder="1" applyAlignment="1">
      <alignment horizontal="center" vertical="center"/>
    </xf>
    <xf numFmtId="0" fontId="12" fillId="0" borderId="19" xfId="2" applyFont="1" applyBorder="1" applyAlignment="1">
      <alignment horizontal="center" vertical="center"/>
    </xf>
    <xf numFmtId="0" fontId="12" fillId="0" borderId="20" xfId="2" applyFont="1" applyBorder="1" applyAlignment="1">
      <alignment horizontal="center" vertical="center"/>
    </xf>
    <xf numFmtId="0" fontId="12" fillId="0" borderId="25" xfId="2" applyFont="1" applyBorder="1" applyAlignment="1">
      <alignment horizontal="center" vertical="center"/>
    </xf>
    <xf numFmtId="0" fontId="12" fillId="0" borderId="26" xfId="2" applyFont="1" applyBorder="1" applyAlignment="1">
      <alignment horizontal="center" vertical="center"/>
    </xf>
    <xf numFmtId="0" fontId="12" fillId="0" borderId="27" xfId="2" applyFont="1" applyBorder="1" applyAlignment="1">
      <alignment horizontal="center" vertical="center"/>
    </xf>
    <xf numFmtId="0" fontId="12" fillId="0" borderId="21" xfId="2" applyFont="1" applyBorder="1" applyAlignment="1">
      <alignment horizontal="center" vertical="center"/>
    </xf>
    <xf numFmtId="0" fontId="12" fillId="0" borderId="28" xfId="2" applyFont="1" applyBorder="1" applyAlignment="1">
      <alignment horizontal="center" vertical="center"/>
    </xf>
    <xf numFmtId="0" fontId="12" fillId="0" borderId="22" xfId="2" applyFont="1" applyBorder="1" applyAlignment="1">
      <alignment horizontal="center" vertical="center"/>
    </xf>
    <xf numFmtId="0" fontId="12" fillId="0" borderId="1" xfId="2" applyFont="1" applyBorder="1" applyAlignment="1">
      <alignment horizontal="center" vertical="center"/>
    </xf>
    <xf numFmtId="0" fontId="12" fillId="0" borderId="23" xfId="2" applyFont="1" applyBorder="1" applyAlignment="1">
      <alignment horizontal="center" vertical="center" wrapText="1"/>
    </xf>
    <xf numFmtId="0" fontId="12" fillId="0" borderId="29" xfId="2" applyFont="1" applyBorder="1" applyAlignment="1">
      <alignment horizontal="center" vertical="center" wrapText="1"/>
    </xf>
    <xf numFmtId="0" fontId="12" fillId="0" borderId="24" xfId="2" applyFont="1" applyBorder="1" applyAlignment="1">
      <alignment horizontal="center" vertical="center"/>
    </xf>
    <xf numFmtId="0" fontId="12" fillId="0" borderId="30" xfId="2" applyFont="1" applyBorder="1" applyAlignment="1">
      <alignment horizontal="center" vertical="center"/>
    </xf>
    <xf numFmtId="0" fontId="12" fillId="0" borderId="4" xfId="2" applyFont="1" applyBorder="1" applyAlignment="1">
      <alignment horizontal="center" vertical="center" wrapText="1"/>
    </xf>
    <xf numFmtId="0" fontId="12" fillId="0" borderId="5" xfId="2" applyFont="1" applyBorder="1" applyAlignment="1">
      <alignment horizontal="center" vertical="center"/>
    </xf>
    <xf numFmtId="0" fontId="12" fillId="0" borderId="4" xfId="2" applyFont="1" applyBorder="1" applyAlignment="1">
      <alignment horizontal="center" vertical="center"/>
    </xf>
    <xf numFmtId="0" fontId="12" fillId="0" borderId="6" xfId="2" applyFont="1" applyBorder="1" applyAlignment="1">
      <alignment horizontal="center" vertical="center"/>
    </xf>
    <xf numFmtId="0" fontId="13" fillId="0" borderId="2" xfId="2" applyFont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6" xfId="2" applyFont="1" applyBorder="1" applyAlignment="1">
      <alignment horizontal="center" vertical="center"/>
    </xf>
    <xf numFmtId="0" fontId="12" fillId="0" borderId="8" xfId="2" applyFont="1" applyBorder="1" applyAlignment="1">
      <alignment horizontal="distributed" vertical="center" indent="1"/>
    </xf>
    <xf numFmtId="0" fontId="12" fillId="0" borderId="9" xfId="2" applyFont="1" applyBorder="1" applyAlignment="1">
      <alignment horizontal="distributed" vertical="center" indent="1"/>
    </xf>
    <xf numFmtId="0" fontId="12" fillId="0" borderId="10" xfId="2" applyFont="1" applyBorder="1" applyAlignment="1">
      <alignment horizontal="distributed" vertical="center" indent="1"/>
    </xf>
    <xf numFmtId="0" fontId="12" fillId="0" borderId="11" xfId="2" applyFont="1" applyBorder="1" applyAlignment="1">
      <alignment horizontal="left" vertical="center" indent="1"/>
    </xf>
    <xf numFmtId="0" fontId="12" fillId="0" borderId="9" xfId="2" applyFont="1" applyBorder="1" applyAlignment="1">
      <alignment horizontal="left" vertical="center" indent="1"/>
    </xf>
    <xf numFmtId="0" fontId="12" fillId="0" borderId="12" xfId="2" applyFont="1" applyBorder="1" applyAlignment="1">
      <alignment horizontal="left" vertical="center" indent="1"/>
    </xf>
    <xf numFmtId="181" fontId="12" fillId="2" borderId="16" xfId="2" applyNumberFormat="1" applyFont="1" applyFill="1" applyBorder="1" applyAlignment="1">
      <alignment horizontal="left" vertical="center" indent="1"/>
    </xf>
    <xf numFmtId="181" fontId="12" fillId="2" borderId="14" xfId="2" applyNumberFormat="1" applyFont="1" applyFill="1" applyBorder="1" applyAlignment="1">
      <alignment horizontal="left" vertical="center" indent="1"/>
    </xf>
    <xf numFmtId="0" fontId="7" fillId="0" borderId="0" xfId="0" applyFont="1" applyAlignment="1">
      <alignment horizontal="center" vertical="center"/>
    </xf>
    <xf numFmtId="0" fontId="6" fillId="0" borderId="0" xfId="0" quotePrefix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distributed" vertical="center" wrapText="1"/>
    </xf>
    <xf numFmtId="0" fontId="0" fillId="0" borderId="1" xfId="0" quotePrefix="1" applyFont="1" applyBorder="1" applyAlignment="1">
      <alignment vertical="center" wrapText="1"/>
    </xf>
    <xf numFmtId="0" fontId="0" fillId="0" borderId="1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  <xf numFmtId="0" fontId="0" fillId="0" borderId="0" xfId="0" quotePrefix="1" applyFont="1" applyAlignment="1">
      <alignment vertical="center"/>
    </xf>
    <xf numFmtId="0" fontId="3" fillId="0" borderId="1" xfId="0" quotePrefix="1" applyFont="1" applyBorder="1" applyAlignment="1">
      <alignment horizontal="center" vertical="center"/>
    </xf>
    <xf numFmtId="0" fontId="4" fillId="0" borderId="1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  <xf numFmtId="0" fontId="0" fillId="0" borderId="1" xfId="0" quotePrefix="1" applyFont="1" applyFill="1" applyBorder="1" applyAlignment="1">
      <alignment horizontal="center" vertical="center" wrapText="1"/>
    </xf>
    <xf numFmtId="3" fontId="0" fillId="0" borderId="1" xfId="0" quotePrefix="1" applyNumberFormat="1" applyFont="1" applyFill="1" applyBorder="1" applyAlignment="1">
      <alignment vertical="center" wrapText="1"/>
    </xf>
    <xf numFmtId="0" fontId="0" fillId="0" borderId="1" xfId="0" quotePrefix="1" applyFont="1" applyFill="1" applyBorder="1" applyAlignment="1">
      <alignment vertical="center" wrapText="1"/>
    </xf>
    <xf numFmtId="176" fontId="0" fillId="0" borderId="1" xfId="0" applyNumberFormat="1" applyFont="1" applyFill="1" applyBorder="1" applyAlignment="1">
      <alignment vertical="center" wrapText="1"/>
    </xf>
    <xf numFmtId="0" fontId="0" fillId="3" borderId="1" xfId="0" quotePrefix="1" applyFont="1" applyFill="1" applyBorder="1" applyAlignment="1">
      <alignment horizontal="center" vertical="center" wrapText="1"/>
    </xf>
    <xf numFmtId="3" fontId="0" fillId="3" borderId="1" xfId="0" quotePrefix="1" applyNumberFormat="1" applyFont="1" applyFill="1" applyBorder="1" applyAlignment="1">
      <alignment vertical="center" wrapText="1"/>
    </xf>
  </cellXfs>
  <cellStyles count="3">
    <cellStyle name="쉼표 [0]" xfId="1" builtinId="6"/>
    <cellStyle name="표준" xfId="0" builtinId="0"/>
    <cellStyle name="표준_총괄(신광중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-4.%202021&#45380;%20&#44277;&#49324;&#50896;&#44032;/21-A-000%20&#44305;&#51452;&#50668;&#45824;/0701%20&#44305;&#51452;&#50668;&#45824;ev%20&#49688;&#51221;&#49324;&#54637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 "/>
      <sheetName val="원가계산서"/>
      <sheetName val="공종별집계표"/>
      <sheetName val="공종별내역서"/>
      <sheetName val="일위대가목록"/>
      <sheetName val="일위대가"/>
      <sheetName val="중기단가목록"/>
      <sheetName val="중기단가산출서"/>
      <sheetName val="단가대비표"/>
      <sheetName val="자재소요량집계표"/>
      <sheetName val=" 공사설정 "/>
      <sheetName val="Sheet1"/>
    </sheetNames>
    <sheetDataSet>
      <sheetData sheetId="0"/>
      <sheetData sheetId="1">
        <row r="31">
          <cell r="E31">
            <v>142770538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2"/>
  <sheetViews>
    <sheetView tabSelected="1" view="pageBreakPreview" zoomScaleNormal="100" zoomScaleSheetLayoutView="100" workbookViewId="0">
      <selection activeCell="E4" sqref="E4:G4"/>
    </sheetView>
  </sheetViews>
  <sheetFormatPr defaultColWidth="8" defaultRowHeight="12" x14ac:dyDescent="0.3"/>
  <cols>
    <col min="1" max="1" width="4.625" style="24" customWidth="1"/>
    <col min="2" max="2" width="13.5" style="24" customWidth="1"/>
    <col min="3" max="3" width="4.625" style="24" customWidth="1"/>
    <col min="4" max="4" width="14" style="24" customWidth="1"/>
    <col min="5" max="5" width="4.625" style="24" customWidth="1"/>
    <col min="6" max="6" width="11.625" style="24" customWidth="1"/>
    <col min="7" max="7" width="4.625" style="24" customWidth="1"/>
    <col min="8" max="9" width="6.125" style="24" customWidth="1"/>
    <col min="10" max="10" width="4.625" style="24" customWidth="1"/>
    <col min="11" max="11" width="11.625" style="24" customWidth="1"/>
    <col min="12" max="12" width="4.625" style="24" customWidth="1"/>
    <col min="13" max="13" width="11.625" style="24" customWidth="1"/>
    <col min="14" max="15" width="16.625" style="24" customWidth="1"/>
    <col min="16" max="16" width="19.375" style="24" customWidth="1"/>
    <col min="17" max="17" width="16" style="24" bestFit="1" customWidth="1"/>
    <col min="18" max="16384" width="8" style="24"/>
  </cols>
  <sheetData>
    <row r="1" spans="1:17" ht="69" customHeight="1" thickBot="1" x14ac:dyDescent="0.35">
      <c r="A1" s="20" t="s">
        <v>457</v>
      </c>
      <c r="B1" s="21"/>
      <c r="C1" s="22" t="s">
        <v>458</v>
      </c>
      <c r="D1" s="21"/>
      <c r="E1" s="22" t="s">
        <v>459</v>
      </c>
      <c r="F1" s="21"/>
      <c r="G1" s="22" t="s">
        <v>460</v>
      </c>
      <c r="H1" s="81" t="s">
        <v>461</v>
      </c>
      <c r="I1" s="82"/>
      <c r="J1" s="22" t="s">
        <v>462</v>
      </c>
      <c r="K1" s="21"/>
      <c r="L1" s="22" t="s">
        <v>463</v>
      </c>
      <c r="M1" s="23"/>
      <c r="N1" s="83" t="s">
        <v>464</v>
      </c>
      <c r="O1" s="84"/>
    </row>
    <row r="2" spans="1:17" ht="75.75" customHeight="1" thickBot="1" x14ac:dyDescent="0.35">
      <c r="A2" s="85" t="s">
        <v>465</v>
      </c>
      <c r="B2" s="86"/>
      <c r="C2" s="86"/>
      <c r="D2" s="86"/>
      <c r="E2" s="86"/>
      <c r="F2" s="86"/>
      <c r="G2" s="86"/>
      <c r="H2" s="86"/>
      <c r="I2" s="86"/>
      <c r="J2" s="86"/>
      <c r="K2" s="86"/>
      <c r="L2" s="86"/>
      <c r="M2" s="86"/>
      <c r="N2" s="86"/>
      <c r="O2" s="87"/>
    </row>
    <row r="3" spans="1:17" s="25" customFormat="1" ht="30" customHeight="1" x14ac:dyDescent="0.3">
      <c r="A3" s="88" t="s">
        <v>466</v>
      </c>
      <c r="B3" s="89"/>
      <c r="C3" s="89"/>
      <c r="D3" s="90"/>
      <c r="E3" s="91" t="s">
        <v>482</v>
      </c>
      <c r="F3" s="92"/>
      <c r="G3" s="92"/>
      <c r="H3" s="92"/>
      <c r="I3" s="92"/>
      <c r="J3" s="92"/>
      <c r="K3" s="92"/>
      <c r="L3" s="92"/>
      <c r="M3" s="92"/>
      <c r="N3" s="92"/>
      <c r="O3" s="93"/>
    </row>
    <row r="4" spans="1:17" s="25" customFormat="1" ht="30" customHeight="1" thickBot="1" x14ac:dyDescent="0.35">
      <c r="A4" s="57" t="s">
        <v>467</v>
      </c>
      <c r="B4" s="58"/>
      <c r="C4" s="58"/>
      <c r="D4" s="59"/>
      <c r="E4" s="94">
        <f>O16</f>
        <v>0</v>
      </c>
      <c r="F4" s="95"/>
      <c r="G4" s="95"/>
      <c r="H4" s="26" t="s">
        <v>468</v>
      </c>
      <c r="I4" s="27" t="str">
        <f>"(금액:"&amp;NUMBERSTRING(O16,1)&amp;"원정)"</f>
        <v>(금액:영원정)</v>
      </c>
      <c r="J4" s="27"/>
      <c r="K4" s="27"/>
      <c r="L4" s="27"/>
      <c r="M4" s="27"/>
      <c r="N4" s="27"/>
      <c r="O4" s="28"/>
    </row>
    <row r="5" spans="1:17" s="25" customFormat="1" ht="30" customHeight="1" x14ac:dyDescent="0.3">
      <c r="A5" s="67" t="s">
        <v>469</v>
      </c>
      <c r="B5" s="68"/>
      <c r="C5" s="68"/>
      <c r="D5" s="69"/>
      <c r="E5" s="73" t="s">
        <v>470</v>
      </c>
      <c r="F5" s="68"/>
      <c r="G5" s="69"/>
      <c r="H5" s="29" t="s">
        <v>471</v>
      </c>
      <c r="I5" s="30" t="s">
        <v>472</v>
      </c>
      <c r="J5" s="75" t="s">
        <v>473</v>
      </c>
      <c r="K5" s="75"/>
      <c r="L5" s="73" t="s">
        <v>474</v>
      </c>
      <c r="M5" s="69"/>
      <c r="N5" s="77" t="s">
        <v>475</v>
      </c>
      <c r="O5" s="79" t="s">
        <v>476</v>
      </c>
    </row>
    <row r="6" spans="1:17" s="25" customFormat="1" ht="30" customHeight="1" x14ac:dyDescent="0.3">
      <c r="A6" s="70"/>
      <c r="B6" s="71"/>
      <c r="C6" s="71"/>
      <c r="D6" s="72"/>
      <c r="E6" s="74"/>
      <c r="F6" s="71"/>
      <c r="G6" s="72"/>
      <c r="H6" s="31" t="s">
        <v>3</v>
      </c>
      <c r="I6" s="31" t="s">
        <v>477</v>
      </c>
      <c r="J6" s="76"/>
      <c r="K6" s="76"/>
      <c r="L6" s="74"/>
      <c r="M6" s="72"/>
      <c r="N6" s="78"/>
      <c r="O6" s="80"/>
    </row>
    <row r="7" spans="1:17" s="25" customFormat="1" ht="30" customHeight="1" x14ac:dyDescent="0.3">
      <c r="A7" s="32" t="s">
        <v>478</v>
      </c>
      <c r="B7" s="49" t="s">
        <v>479</v>
      </c>
      <c r="C7" s="49"/>
      <c r="D7" s="50"/>
      <c r="E7" s="51"/>
      <c r="F7" s="52"/>
      <c r="G7" s="53"/>
      <c r="H7" s="33" t="s">
        <v>480</v>
      </c>
      <c r="I7" s="34">
        <v>1</v>
      </c>
      <c r="J7" s="54">
        <f>원가계산서!E30</f>
        <v>0</v>
      </c>
      <c r="K7" s="54"/>
      <c r="L7" s="55"/>
      <c r="M7" s="56"/>
      <c r="N7" s="35"/>
      <c r="O7" s="36">
        <f>J7+L7+N7</f>
        <v>0</v>
      </c>
      <c r="P7" s="37">
        <f>[1]원가계산서!E31</f>
        <v>142770538</v>
      </c>
      <c r="Q7" s="37">
        <f>O7-P7</f>
        <v>-142770538</v>
      </c>
    </row>
    <row r="8" spans="1:17" s="25" customFormat="1" ht="30" customHeight="1" x14ac:dyDescent="0.3">
      <c r="A8" s="32"/>
      <c r="B8" s="48"/>
      <c r="C8" s="48"/>
      <c r="D8" s="66"/>
      <c r="E8" s="51"/>
      <c r="F8" s="52"/>
      <c r="G8" s="53"/>
      <c r="H8" s="33"/>
      <c r="I8" s="34"/>
      <c r="J8" s="54"/>
      <c r="K8" s="54"/>
      <c r="L8" s="55"/>
      <c r="M8" s="56"/>
      <c r="N8" s="35"/>
      <c r="O8" s="36">
        <f>J8+L8+N8</f>
        <v>0</v>
      </c>
      <c r="P8" s="37"/>
      <c r="Q8" s="37">
        <f>O8-P8</f>
        <v>0</v>
      </c>
    </row>
    <row r="9" spans="1:17" s="25" customFormat="1" ht="30" customHeight="1" x14ac:dyDescent="0.3">
      <c r="A9" s="32"/>
      <c r="B9" s="48"/>
      <c r="C9" s="48"/>
      <c r="D9" s="66"/>
      <c r="E9" s="51"/>
      <c r="F9" s="52"/>
      <c r="G9" s="53"/>
      <c r="H9" s="33"/>
      <c r="I9" s="34"/>
      <c r="J9" s="54"/>
      <c r="K9" s="54"/>
      <c r="L9" s="55"/>
      <c r="M9" s="56"/>
      <c r="N9" s="35"/>
      <c r="O9" s="36">
        <f>J9+L9+N9</f>
        <v>0</v>
      </c>
      <c r="P9" s="37"/>
      <c r="Q9" s="37">
        <f>O9-P9</f>
        <v>0</v>
      </c>
    </row>
    <row r="10" spans="1:17" s="25" customFormat="1" ht="30" customHeight="1" x14ac:dyDescent="0.3">
      <c r="A10" s="32"/>
      <c r="B10" s="48"/>
      <c r="C10" s="48"/>
      <c r="D10" s="66"/>
      <c r="E10" s="51"/>
      <c r="F10" s="52"/>
      <c r="G10" s="53"/>
      <c r="H10" s="33"/>
      <c r="I10" s="34"/>
      <c r="J10" s="54"/>
      <c r="K10" s="54"/>
      <c r="L10" s="55"/>
      <c r="M10" s="56"/>
      <c r="N10" s="35"/>
      <c r="O10" s="36">
        <f>J10+L10+N10</f>
        <v>0</v>
      </c>
      <c r="P10" s="37"/>
      <c r="Q10" s="37">
        <f>O10-P10</f>
        <v>0</v>
      </c>
    </row>
    <row r="11" spans="1:17" s="25" customFormat="1" ht="30" customHeight="1" x14ac:dyDescent="0.3">
      <c r="A11" s="32"/>
      <c r="B11" s="48"/>
      <c r="C11" s="49"/>
      <c r="D11" s="50"/>
      <c r="E11" s="51"/>
      <c r="F11" s="52"/>
      <c r="G11" s="53"/>
      <c r="H11" s="33"/>
      <c r="I11" s="34"/>
      <c r="J11" s="54"/>
      <c r="K11" s="54"/>
      <c r="L11" s="55"/>
      <c r="M11" s="56"/>
      <c r="N11" s="35"/>
      <c r="O11" s="36"/>
      <c r="P11" s="37"/>
      <c r="Q11" s="37"/>
    </row>
    <row r="12" spans="1:17" s="25" customFormat="1" ht="30" customHeight="1" x14ac:dyDescent="0.3">
      <c r="A12" s="32"/>
      <c r="B12" s="48"/>
      <c r="C12" s="49"/>
      <c r="D12" s="50"/>
      <c r="E12" s="51"/>
      <c r="F12" s="52"/>
      <c r="G12" s="53"/>
      <c r="H12" s="33"/>
      <c r="I12" s="34"/>
      <c r="J12" s="54"/>
      <c r="K12" s="54"/>
      <c r="L12" s="55"/>
      <c r="M12" s="56"/>
      <c r="N12" s="35"/>
      <c r="O12" s="36"/>
      <c r="P12" s="37"/>
      <c r="Q12" s="37"/>
    </row>
    <row r="13" spans="1:17" s="25" customFormat="1" ht="30" customHeight="1" x14ac:dyDescent="0.3">
      <c r="A13" s="32"/>
      <c r="B13" s="48"/>
      <c r="C13" s="49"/>
      <c r="D13" s="50"/>
      <c r="E13" s="51"/>
      <c r="F13" s="52"/>
      <c r="G13" s="53"/>
      <c r="H13" s="33"/>
      <c r="I13" s="34"/>
      <c r="J13" s="54"/>
      <c r="K13" s="54"/>
      <c r="L13" s="55"/>
      <c r="M13" s="56"/>
      <c r="N13" s="35"/>
      <c r="O13" s="36"/>
      <c r="P13" s="37"/>
      <c r="Q13" s="37"/>
    </row>
    <row r="14" spans="1:17" s="25" customFormat="1" ht="30" customHeight="1" x14ac:dyDescent="0.3">
      <c r="A14" s="32"/>
      <c r="B14" s="48"/>
      <c r="C14" s="49"/>
      <c r="D14" s="50"/>
      <c r="E14" s="51"/>
      <c r="F14" s="52"/>
      <c r="G14" s="53"/>
      <c r="H14" s="33"/>
      <c r="I14" s="34"/>
      <c r="J14" s="54"/>
      <c r="K14" s="54"/>
      <c r="L14" s="55"/>
      <c r="M14" s="56"/>
      <c r="N14" s="35"/>
      <c r="O14" s="36"/>
      <c r="P14" s="37"/>
      <c r="Q14" s="37"/>
    </row>
    <row r="15" spans="1:17" s="25" customFormat="1" ht="30" customHeight="1" x14ac:dyDescent="0.3">
      <c r="A15" s="32"/>
      <c r="B15" s="48"/>
      <c r="C15" s="49"/>
      <c r="D15" s="50"/>
      <c r="E15" s="51"/>
      <c r="F15" s="52"/>
      <c r="G15" s="53"/>
      <c r="H15" s="33"/>
      <c r="I15" s="34"/>
      <c r="J15" s="54"/>
      <c r="K15" s="54"/>
      <c r="L15" s="55"/>
      <c r="M15" s="56"/>
      <c r="N15" s="35"/>
      <c r="O15" s="36"/>
      <c r="P15" s="37"/>
      <c r="Q15" s="37"/>
    </row>
    <row r="16" spans="1:17" s="25" customFormat="1" ht="30" customHeight="1" thickBot="1" x14ac:dyDescent="0.35">
      <c r="A16" s="57" t="s">
        <v>481</v>
      </c>
      <c r="B16" s="58"/>
      <c r="C16" s="58"/>
      <c r="D16" s="59"/>
      <c r="E16" s="60"/>
      <c r="F16" s="61"/>
      <c r="G16" s="62"/>
      <c r="H16" s="38"/>
      <c r="I16" s="38"/>
      <c r="J16" s="63">
        <f>SUM(J7:J15)</f>
        <v>0</v>
      </c>
      <c r="K16" s="63"/>
      <c r="L16" s="64">
        <f>SUM(L7:L15)</f>
        <v>0</v>
      </c>
      <c r="M16" s="65"/>
      <c r="N16" s="39">
        <f>SUM(N7:N15)</f>
        <v>0</v>
      </c>
      <c r="O16" s="40">
        <f>SUM(O7:O15)</f>
        <v>0</v>
      </c>
      <c r="P16" s="37"/>
      <c r="Q16" s="37"/>
    </row>
    <row r="17" spans="1:15" ht="20.100000000000001" customHeight="1" x14ac:dyDescent="0.3">
      <c r="A17" s="41"/>
      <c r="B17" s="41"/>
      <c r="C17" s="41"/>
      <c r="D17" s="41"/>
      <c r="E17" s="41"/>
      <c r="F17" s="42"/>
      <c r="G17" s="42"/>
      <c r="H17" s="42"/>
      <c r="I17" s="42"/>
      <c r="J17" s="43"/>
      <c r="K17" s="25"/>
      <c r="L17" s="43"/>
      <c r="M17" s="44"/>
      <c r="N17" s="44"/>
      <c r="O17" s="44"/>
    </row>
    <row r="18" spans="1:15" ht="20.100000000000001" customHeight="1" x14ac:dyDescent="0.3">
      <c r="A18" s="41"/>
      <c r="B18" s="41"/>
      <c r="C18" s="41"/>
      <c r="D18" s="41"/>
      <c r="E18" s="41"/>
      <c r="F18" s="45"/>
      <c r="G18" s="45"/>
      <c r="H18" s="45"/>
      <c r="I18" s="45"/>
      <c r="J18" s="45"/>
      <c r="K18" s="45"/>
      <c r="L18" s="45"/>
      <c r="M18" s="44"/>
      <c r="N18" s="44"/>
      <c r="O18" s="44"/>
    </row>
    <row r="19" spans="1:15" ht="20.100000000000001" customHeight="1" x14ac:dyDescent="0.3">
      <c r="O19" s="44"/>
    </row>
    <row r="20" spans="1:15" ht="20.100000000000001" customHeight="1" x14ac:dyDescent="0.3">
      <c r="O20" s="46"/>
    </row>
    <row r="21" spans="1:15" ht="20.100000000000001" customHeight="1" x14ac:dyDescent="0.3">
      <c r="O21" s="47"/>
    </row>
    <row r="22" spans="1:15" x14ac:dyDescent="0.3">
      <c r="O22" s="47"/>
    </row>
  </sheetData>
  <mergeCells count="53">
    <mergeCell ref="O5:O6"/>
    <mergeCell ref="H1:I1"/>
    <mergeCell ref="N1:O1"/>
    <mergeCell ref="A2:O2"/>
    <mergeCell ref="A3:D3"/>
    <mergeCell ref="E3:O3"/>
    <mergeCell ref="A4:D4"/>
    <mergeCell ref="E4:G4"/>
    <mergeCell ref="A5:D6"/>
    <mergeCell ref="E5:G6"/>
    <mergeCell ref="J5:K6"/>
    <mergeCell ref="L5:M6"/>
    <mergeCell ref="N5:N6"/>
    <mergeCell ref="B7:D7"/>
    <mergeCell ref="E7:G7"/>
    <mergeCell ref="J7:K7"/>
    <mergeCell ref="L7:M7"/>
    <mergeCell ref="B8:D8"/>
    <mergeCell ref="E8:G8"/>
    <mergeCell ref="J8:K8"/>
    <mergeCell ref="L8:M8"/>
    <mergeCell ref="B9:D9"/>
    <mergeCell ref="E9:G9"/>
    <mergeCell ref="J9:K9"/>
    <mergeCell ref="L9:M9"/>
    <mergeCell ref="B10:D10"/>
    <mergeCell ref="E10:G10"/>
    <mergeCell ref="J10:K10"/>
    <mergeCell ref="L10:M10"/>
    <mergeCell ref="B11:D11"/>
    <mergeCell ref="E11:G11"/>
    <mergeCell ref="J11:K11"/>
    <mergeCell ref="L11:M11"/>
    <mergeCell ref="B12:D12"/>
    <mergeCell ref="E12:G12"/>
    <mergeCell ref="J12:K12"/>
    <mergeCell ref="L12:M12"/>
    <mergeCell ref="B13:D13"/>
    <mergeCell ref="E13:G13"/>
    <mergeCell ref="J13:K13"/>
    <mergeCell ref="L13:M13"/>
    <mergeCell ref="B14:D14"/>
    <mergeCell ref="E14:G14"/>
    <mergeCell ref="J14:K14"/>
    <mergeCell ref="L14:M14"/>
    <mergeCell ref="B15:D15"/>
    <mergeCell ref="E15:G15"/>
    <mergeCell ref="J15:K15"/>
    <mergeCell ref="L15:M15"/>
    <mergeCell ref="A16:D16"/>
    <mergeCell ref="E16:G16"/>
    <mergeCell ref="J16:K16"/>
    <mergeCell ref="L16:M16"/>
  </mergeCells>
  <phoneticPr fontId="1" type="noConversion"/>
  <pageMargins left="0.8" right="0.19685039370078741" top="0.9" bottom="0.59055118110236227" header="0.82677165354330717" footer="0.23622047244094491"/>
  <pageSetup paperSize="9" scale="85" orientation="landscape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1"/>
  <sheetViews>
    <sheetView view="pageBreakPreview" topLeftCell="B1" zoomScale="115" zoomScaleNormal="100" zoomScaleSheetLayoutView="115" workbookViewId="0">
      <selection activeCell="F11" sqref="F11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96" t="s">
        <v>381</v>
      </c>
      <c r="C1" s="96"/>
      <c r="D1" s="96"/>
      <c r="E1" s="96"/>
      <c r="F1" s="96"/>
      <c r="G1" s="96"/>
    </row>
    <row r="2" spans="1:7" ht="21.95" customHeight="1" x14ac:dyDescent="0.3">
      <c r="B2" s="97" t="s">
        <v>484</v>
      </c>
      <c r="C2" s="97"/>
      <c r="D2" s="97"/>
      <c r="E2" s="97"/>
      <c r="F2" s="98" t="str">
        <f>" 금    액  : 일금"&amp;NUMBERSTRING(E31,1)&amp;"원정("&amp;DOLLAR(E31,0)&amp;")"</f>
        <v xml:space="preserve"> 금    액  : 일금영원정(₩0)</v>
      </c>
      <c r="G2" s="98"/>
    </row>
    <row r="3" spans="1:7" ht="21.95" customHeight="1" x14ac:dyDescent="0.3">
      <c r="B3" s="99" t="s">
        <v>382</v>
      </c>
      <c r="C3" s="99"/>
      <c r="D3" s="99"/>
      <c r="E3" s="17" t="s">
        <v>383</v>
      </c>
      <c r="F3" s="17" t="s">
        <v>384</v>
      </c>
      <c r="G3" s="17" t="s">
        <v>380</v>
      </c>
    </row>
    <row r="4" spans="1:7" ht="21.95" customHeight="1" x14ac:dyDescent="0.3">
      <c r="A4" s="1" t="s">
        <v>389</v>
      </c>
      <c r="B4" s="100" t="s">
        <v>385</v>
      </c>
      <c r="C4" s="100" t="s">
        <v>386</v>
      </c>
      <c r="D4" s="18" t="s">
        <v>390</v>
      </c>
      <c r="E4" s="19"/>
      <c r="F4" s="16" t="s">
        <v>51</v>
      </c>
      <c r="G4" s="16" t="s">
        <v>51</v>
      </c>
    </row>
    <row r="5" spans="1:7" ht="21.95" customHeight="1" x14ac:dyDescent="0.3">
      <c r="A5" s="1" t="s">
        <v>391</v>
      </c>
      <c r="B5" s="100"/>
      <c r="C5" s="100"/>
      <c r="D5" s="18" t="s">
        <v>392</v>
      </c>
      <c r="E5" s="19"/>
      <c r="F5" s="16" t="s">
        <v>51</v>
      </c>
      <c r="G5" s="16" t="s">
        <v>51</v>
      </c>
    </row>
    <row r="6" spans="1:7" ht="21.95" customHeight="1" x14ac:dyDescent="0.3">
      <c r="A6" s="1" t="s">
        <v>393</v>
      </c>
      <c r="B6" s="100"/>
      <c r="C6" s="100"/>
      <c r="D6" s="18" t="s">
        <v>394</v>
      </c>
      <c r="E6" s="19"/>
      <c r="F6" s="16" t="s">
        <v>51</v>
      </c>
      <c r="G6" s="16" t="s">
        <v>51</v>
      </c>
    </row>
    <row r="7" spans="1:7" ht="21.95" customHeight="1" x14ac:dyDescent="0.3">
      <c r="A7" s="1" t="s">
        <v>395</v>
      </c>
      <c r="B7" s="100"/>
      <c r="C7" s="100"/>
      <c r="D7" s="18" t="s">
        <v>396</v>
      </c>
      <c r="E7" s="19"/>
      <c r="F7" s="16" t="s">
        <v>51</v>
      </c>
      <c r="G7" s="16" t="s">
        <v>51</v>
      </c>
    </row>
    <row r="8" spans="1:7" ht="21.95" customHeight="1" x14ac:dyDescent="0.3">
      <c r="A8" s="1" t="s">
        <v>397</v>
      </c>
      <c r="B8" s="100"/>
      <c r="C8" s="100" t="s">
        <v>387</v>
      </c>
      <c r="D8" s="18" t="s">
        <v>398</v>
      </c>
      <c r="E8" s="19"/>
      <c r="F8" s="16" t="s">
        <v>51</v>
      </c>
      <c r="G8" s="16" t="s">
        <v>51</v>
      </c>
    </row>
    <row r="9" spans="1:7" ht="21.95" customHeight="1" x14ac:dyDescent="0.3">
      <c r="A9" s="1" t="s">
        <v>399</v>
      </c>
      <c r="B9" s="100"/>
      <c r="C9" s="100"/>
      <c r="D9" s="18" t="s">
        <v>400</v>
      </c>
      <c r="E9" s="19"/>
      <c r="F9" s="16" t="s">
        <v>401</v>
      </c>
      <c r="G9" s="16" t="s">
        <v>51</v>
      </c>
    </row>
    <row r="10" spans="1:7" ht="21.95" customHeight="1" x14ac:dyDescent="0.3">
      <c r="A10" s="1" t="s">
        <v>402</v>
      </c>
      <c r="B10" s="100"/>
      <c r="C10" s="100"/>
      <c r="D10" s="18" t="s">
        <v>396</v>
      </c>
      <c r="E10" s="19"/>
      <c r="F10" s="16" t="s">
        <v>51</v>
      </c>
      <c r="G10" s="16" t="s">
        <v>51</v>
      </c>
    </row>
    <row r="11" spans="1:7" ht="21.95" customHeight="1" x14ac:dyDescent="0.3">
      <c r="A11" s="1" t="s">
        <v>403</v>
      </c>
      <c r="B11" s="100"/>
      <c r="C11" s="100" t="s">
        <v>388</v>
      </c>
      <c r="D11" s="18" t="s">
        <v>404</v>
      </c>
      <c r="E11" s="19"/>
      <c r="F11" s="16" t="s">
        <v>51</v>
      </c>
      <c r="G11" s="16"/>
    </row>
    <row r="12" spans="1:7" ht="21.95" customHeight="1" x14ac:dyDescent="0.3">
      <c r="A12" s="1" t="s">
        <v>405</v>
      </c>
      <c r="B12" s="100"/>
      <c r="C12" s="100"/>
      <c r="D12" s="112" t="s">
        <v>406</v>
      </c>
      <c r="E12" s="113">
        <v>1100027</v>
      </c>
      <c r="F12" s="110" t="s">
        <v>407</v>
      </c>
      <c r="G12" s="109" t="s">
        <v>486</v>
      </c>
    </row>
    <row r="13" spans="1:7" ht="21.95" customHeight="1" x14ac:dyDescent="0.3">
      <c r="A13" s="1" t="s">
        <v>408</v>
      </c>
      <c r="B13" s="100"/>
      <c r="C13" s="100"/>
      <c r="D13" s="112" t="s">
        <v>409</v>
      </c>
      <c r="E13" s="113">
        <v>258655</v>
      </c>
      <c r="F13" s="110" t="s">
        <v>410</v>
      </c>
      <c r="G13" s="109" t="s">
        <v>486</v>
      </c>
    </row>
    <row r="14" spans="1:7" ht="21.95" customHeight="1" x14ac:dyDescent="0.3">
      <c r="A14" s="1" t="s">
        <v>411</v>
      </c>
      <c r="B14" s="100"/>
      <c r="C14" s="100"/>
      <c r="D14" s="112" t="s">
        <v>412</v>
      </c>
      <c r="E14" s="113">
        <v>902437</v>
      </c>
      <c r="F14" s="110" t="s">
        <v>413</v>
      </c>
      <c r="G14" s="109" t="s">
        <v>487</v>
      </c>
    </row>
    <row r="15" spans="1:7" ht="21.95" customHeight="1" x14ac:dyDescent="0.3">
      <c r="A15" s="1" t="s">
        <v>414</v>
      </c>
      <c r="B15" s="100"/>
      <c r="C15" s="100"/>
      <c r="D15" s="112" t="s">
        <v>415</v>
      </c>
      <c r="E15" s="113">
        <v>103960</v>
      </c>
      <c r="F15" s="110" t="s">
        <v>416</v>
      </c>
      <c r="G15" s="109" t="s">
        <v>487</v>
      </c>
    </row>
    <row r="16" spans="1:7" ht="21.95" customHeight="1" x14ac:dyDescent="0.3">
      <c r="A16" s="1" t="s">
        <v>417</v>
      </c>
      <c r="B16" s="100"/>
      <c r="C16" s="100"/>
      <c r="D16" s="112" t="s">
        <v>418</v>
      </c>
      <c r="E16" s="113">
        <v>1183956</v>
      </c>
      <c r="F16" s="110" t="s">
        <v>419</v>
      </c>
      <c r="G16" s="109" t="s">
        <v>487</v>
      </c>
    </row>
    <row r="17" spans="1:7" ht="21.95" customHeight="1" x14ac:dyDescent="0.3">
      <c r="A17" s="1" t="s">
        <v>420</v>
      </c>
      <c r="B17" s="100"/>
      <c r="C17" s="100"/>
      <c r="D17" s="112" t="s">
        <v>421</v>
      </c>
      <c r="E17" s="113">
        <v>605133</v>
      </c>
      <c r="F17" s="110" t="s">
        <v>422</v>
      </c>
      <c r="G17" s="109" t="s">
        <v>487</v>
      </c>
    </row>
    <row r="18" spans="1:7" ht="21.95" customHeight="1" x14ac:dyDescent="0.3">
      <c r="A18" s="1" t="s">
        <v>423</v>
      </c>
      <c r="B18" s="100"/>
      <c r="C18" s="100"/>
      <c r="D18" s="112" t="s">
        <v>424</v>
      </c>
      <c r="E18" s="113">
        <v>2905586</v>
      </c>
      <c r="F18" s="110" t="s">
        <v>425</v>
      </c>
      <c r="G18" s="109" t="s">
        <v>487</v>
      </c>
    </row>
    <row r="19" spans="1:7" ht="21.95" customHeight="1" x14ac:dyDescent="0.3">
      <c r="A19" s="1" t="s">
        <v>426</v>
      </c>
      <c r="B19" s="100"/>
      <c r="C19" s="100"/>
      <c r="D19" s="108" t="s">
        <v>483</v>
      </c>
      <c r="E19" s="109"/>
      <c r="F19" s="110" t="s">
        <v>427</v>
      </c>
      <c r="G19" s="109"/>
    </row>
    <row r="20" spans="1:7" ht="21.95" customHeight="1" x14ac:dyDescent="0.3">
      <c r="A20" s="1" t="s">
        <v>428</v>
      </c>
      <c r="B20" s="100"/>
      <c r="C20" s="100"/>
      <c r="D20" s="108" t="s">
        <v>429</v>
      </c>
      <c r="E20" s="111"/>
      <c r="F20" s="110" t="s">
        <v>430</v>
      </c>
      <c r="G20" s="109"/>
    </row>
    <row r="21" spans="1:7" ht="21.95" customHeight="1" x14ac:dyDescent="0.3">
      <c r="A21" s="1" t="s">
        <v>431</v>
      </c>
      <c r="B21" s="100"/>
      <c r="C21" s="100"/>
      <c r="D21" s="18" t="s">
        <v>432</v>
      </c>
      <c r="E21" s="19"/>
      <c r="F21" s="16" t="s">
        <v>433</v>
      </c>
      <c r="G21" s="16" t="s">
        <v>51</v>
      </c>
    </row>
    <row r="22" spans="1:7" ht="21.95" customHeight="1" x14ac:dyDescent="0.3">
      <c r="A22" s="1" t="s">
        <v>434</v>
      </c>
      <c r="B22" s="100"/>
      <c r="C22" s="100"/>
      <c r="D22" s="18" t="s">
        <v>435</v>
      </c>
      <c r="E22" s="19"/>
      <c r="F22" s="16" t="s">
        <v>436</v>
      </c>
      <c r="G22" s="16" t="s">
        <v>51</v>
      </c>
    </row>
    <row r="23" spans="1:7" ht="21.95" customHeight="1" x14ac:dyDescent="0.3">
      <c r="A23" s="1" t="s">
        <v>437</v>
      </c>
      <c r="B23" s="100"/>
      <c r="C23" s="100"/>
      <c r="D23" s="18" t="s">
        <v>396</v>
      </c>
      <c r="E23" s="19"/>
      <c r="F23" s="16" t="s">
        <v>51</v>
      </c>
      <c r="G23" s="16" t="s">
        <v>51</v>
      </c>
    </row>
    <row r="24" spans="1:7" ht="21.95" customHeight="1" x14ac:dyDescent="0.3">
      <c r="A24" s="1" t="s">
        <v>438</v>
      </c>
      <c r="B24" s="101" t="s">
        <v>439</v>
      </c>
      <c r="C24" s="101"/>
      <c r="D24" s="102"/>
      <c r="E24" s="19"/>
      <c r="F24" s="16" t="s">
        <v>51</v>
      </c>
      <c r="G24" s="16" t="s">
        <v>51</v>
      </c>
    </row>
    <row r="25" spans="1:7" ht="21.95" customHeight="1" x14ac:dyDescent="0.3">
      <c r="A25" s="1" t="s">
        <v>440</v>
      </c>
      <c r="B25" s="101" t="s">
        <v>441</v>
      </c>
      <c r="C25" s="101"/>
      <c r="D25" s="102"/>
      <c r="E25" s="19"/>
      <c r="F25" s="16" t="s">
        <v>442</v>
      </c>
      <c r="G25" s="16" t="s">
        <v>51</v>
      </c>
    </row>
    <row r="26" spans="1:7" ht="21.95" customHeight="1" x14ac:dyDescent="0.3">
      <c r="A26" s="1" t="s">
        <v>443</v>
      </c>
      <c r="B26" s="101" t="s">
        <v>444</v>
      </c>
      <c r="C26" s="101"/>
      <c r="D26" s="102"/>
      <c r="E26" s="19"/>
      <c r="F26" s="16" t="s">
        <v>445</v>
      </c>
      <c r="G26" s="16" t="s">
        <v>51</v>
      </c>
    </row>
    <row r="27" spans="1:7" ht="21.95" customHeight="1" x14ac:dyDescent="0.3">
      <c r="A27" s="1" t="s">
        <v>446</v>
      </c>
      <c r="B27" s="101" t="s">
        <v>447</v>
      </c>
      <c r="C27" s="101"/>
      <c r="D27" s="102"/>
      <c r="E27" s="19"/>
      <c r="F27" s="16" t="s">
        <v>51</v>
      </c>
      <c r="G27" s="16" t="s">
        <v>51</v>
      </c>
    </row>
    <row r="28" spans="1:7" ht="21.95" customHeight="1" x14ac:dyDescent="0.3">
      <c r="A28" s="1" t="s">
        <v>448</v>
      </c>
      <c r="B28" s="101" t="s">
        <v>449</v>
      </c>
      <c r="C28" s="101"/>
      <c r="D28" s="102"/>
      <c r="E28" s="19"/>
      <c r="F28" s="16" t="s">
        <v>51</v>
      </c>
      <c r="G28" s="16" t="s">
        <v>51</v>
      </c>
    </row>
    <row r="29" spans="1:7" ht="21.95" customHeight="1" x14ac:dyDescent="0.3">
      <c r="A29" s="1" t="s">
        <v>450</v>
      </c>
      <c r="B29" s="101" t="s">
        <v>451</v>
      </c>
      <c r="C29" s="101"/>
      <c r="D29" s="102"/>
      <c r="E29" s="19"/>
      <c r="F29" s="16" t="s">
        <v>452</v>
      </c>
      <c r="G29" s="16" t="s">
        <v>51</v>
      </c>
    </row>
    <row r="30" spans="1:7" ht="21.95" customHeight="1" x14ac:dyDescent="0.3">
      <c r="A30" s="1" t="s">
        <v>453</v>
      </c>
      <c r="B30" s="101" t="s">
        <v>454</v>
      </c>
      <c r="C30" s="101"/>
      <c r="D30" s="102"/>
      <c r="E30" s="19"/>
      <c r="F30" s="16" t="s">
        <v>51</v>
      </c>
      <c r="G30" s="16" t="s">
        <v>51</v>
      </c>
    </row>
    <row r="31" spans="1:7" ht="21.95" customHeight="1" x14ac:dyDescent="0.3">
      <c r="A31" s="1" t="s">
        <v>455</v>
      </c>
      <c r="B31" s="101" t="s">
        <v>456</v>
      </c>
      <c r="C31" s="101"/>
      <c r="D31" s="102"/>
      <c r="E31" s="19"/>
      <c r="F31" s="16" t="s">
        <v>51</v>
      </c>
      <c r="G31" s="16" t="s">
        <v>51</v>
      </c>
    </row>
  </sheetData>
  <mergeCells count="16">
    <mergeCell ref="B30:D30"/>
    <mergeCell ref="B31:D31"/>
    <mergeCell ref="B24:D24"/>
    <mergeCell ref="B25:D25"/>
    <mergeCell ref="B26:D26"/>
    <mergeCell ref="B27:D27"/>
    <mergeCell ref="B28:D28"/>
    <mergeCell ref="B29:D29"/>
    <mergeCell ref="B1:G1"/>
    <mergeCell ref="B2:E2"/>
    <mergeCell ref="F2:G2"/>
    <mergeCell ref="B3:D3"/>
    <mergeCell ref="B4:B23"/>
    <mergeCell ref="C4:C7"/>
    <mergeCell ref="C8:C10"/>
    <mergeCell ref="C11:C23"/>
  </mergeCells>
  <phoneticPr fontId="1" type="noConversion"/>
  <pageMargins left="0.78740157480314954" right="0" top="0.39370078740157477" bottom="0.39370078740157477" header="0" footer="0"/>
  <pageSetup paperSize="9" scale="77" fitToHeight="0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9"/>
  <sheetViews>
    <sheetView view="pageBreakPreview" zoomScale="60" zoomScaleNormal="100" workbookViewId="0">
      <selection activeCell="B7" sqref="B7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103" t="s">
        <v>0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</row>
    <row r="2" spans="1:20" ht="30" customHeight="1" x14ac:dyDescent="0.3">
      <c r="A2" s="104" t="s">
        <v>488</v>
      </c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</row>
    <row r="3" spans="1:20" ht="30" customHeight="1" x14ac:dyDescent="0.3">
      <c r="A3" s="105" t="s">
        <v>1</v>
      </c>
      <c r="B3" s="105" t="s">
        <v>2</v>
      </c>
      <c r="C3" s="105" t="s">
        <v>3</v>
      </c>
      <c r="D3" s="105" t="s">
        <v>4</v>
      </c>
      <c r="E3" s="105" t="s">
        <v>5</v>
      </c>
      <c r="F3" s="105"/>
      <c r="G3" s="105" t="s">
        <v>8</v>
      </c>
      <c r="H3" s="105"/>
      <c r="I3" s="105" t="s">
        <v>9</v>
      </c>
      <c r="J3" s="105"/>
      <c r="K3" s="105" t="s">
        <v>10</v>
      </c>
      <c r="L3" s="105"/>
      <c r="M3" s="105" t="s">
        <v>11</v>
      </c>
      <c r="N3" s="107" t="s">
        <v>12</v>
      </c>
      <c r="O3" s="107" t="s">
        <v>13</v>
      </c>
      <c r="P3" s="107" t="s">
        <v>14</v>
      </c>
      <c r="Q3" s="107" t="s">
        <v>15</v>
      </c>
      <c r="R3" s="107" t="s">
        <v>16</v>
      </c>
      <c r="S3" s="107" t="s">
        <v>17</v>
      </c>
      <c r="T3" s="107" t="s">
        <v>18</v>
      </c>
    </row>
    <row r="4" spans="1:20" ht="30" customHeight="1" x14ac:dyDescent="0.3">
      <c r="A4" s="106"/>
      <c r="B4" s="106"/>
      <c r="C4" s="106"/>
      <c r="D4" s="106"/>
      <c r="E4" s="9" t="s">
        <v>6</v>
      </c>
      <c r="F4" s="9" t="s">
        <v>7</v>
      </c>
      <c r="G4" s="9" t="s">
        <v>6</v>
      </c>
      <c r="H4" s="9" t="s">
        <v>7</v>
      </c>
      <c r="I4" s="9" t="s">
        <v>6</v>
      </c>
      <c r="J4" s="9" t="s">
        <v>7</v>
      </c>
      <c r="K4" s="9" t="s">
        <v>6</v>
      </c>
      <c r="L4" s="9" t="s">
        <v>7</v>
      </c>
      <c r="M4" s="106"/>
      <c r="N4" s="107"/>
      <c r="O4" s="107"/>
      <c r="P4" s="107"/>
      <c r="Q4" s="107"/>
      <c r="R4" s="107"/>
      <c r="S4" s="107"/>
      <c r="T4" s="107"/>
    </row>
    <row r="5" spans="1:20" ht="30" customHeight="1" x14ac:dyDescent="0.3">
      <c r="A5" s="10" t="s">
        <v>50</v>
      </c>
      <c r="B5" s="10" t="s">
        <v>51</v>
      </c>
      <c r="C5" s="10" t="s">
        <v>51</v>
      </c>
      <c r="D5" s="11">
        <v>1</v>
      </c>
      <c r="E5" s="12">
        <f>F6</f>
        <v>0</v>
      </c>
      <c r="F5" s="12">
        <f t="shared" ref="F5:F17" si="0">E5*D5</f>
        <v>0</v>
      </c>
      <c r="G5" s="12">
        <f>H6</f>
        <v>0</v>
      </c>
      <c r="H5" s="12">
        <f t="shared" ref="H5:H17" si="1">G5*D5</f>
        <v>0</v>
      </c>
      <c r="I5" s="12">
        <f>J6</f>
        <v>0</v>
      </c>
      <c r="J5" s="12">
        <f t="shared" ref="J5:J17" si="2">I5*D5</f>
        <v>0</v>
      </c>
      <c r="K5" s="12">
        <f t="shared" ref="K5:K17" si="3">E5+G5+I5</f>
        <v>0</v>
      </c>
      <c r="L5" s="12">
        <f t="shared" ref="L5:L17" si="4">F5+H5+J5</f>
        <v>0</v>
      </c>
      <c r="M5" s="10" t="s">
        <v>51</v>
      </c>
      <c r="N5" s="2" t="s">
        <v>52</v>
      </c>
      <c r="O5" s="2" t="s">
        <v>51</v>
      </c>
      <c r="P5" s="2" t="s">
        <v>51</v>
      </c>
      <c r="Q5" s="2" t="s">
        <v>51</v>
      </c>
      <c r="R5" s="3">
        <v>1</v>
      </c>
      <c r="S5" s="2" t="s">
        <v>51</v>
      </c>
      <c r="T5" s="6"/>
    </row>
    <row r="6" spans="1:20" ht="30" customHeight="1" x14ac:dyDescent="0.3">
      <c r="A6" s="10" t="s">
        <v>53</v>
      </c>
      <c r="B6" s="10" t="s">
        <v>51</v>
      </c>
      <c r="C6" s="10" t="s">
        <v>51</v>
      </c>
      <c r="D6" s="11">
        <v>1</v>
      </c>
      <c r="E6" s="12">
        <f>F7+F8+F9+F10+F11+F12+F13+F14+F15+F16</f>
        <v>0</v>
      </c>
      <c r="F6" s="12">
        <f t="shared" si="0"/>
        <v>0</v>
      </c>
      <c r="G6" s="12">
        <f>H7+H8+H9+H10+H11+H12+H13+H14+H15+H16</f>
        <v>0</v>
      </c>
      <c r="H6" s="12">
        <f t="shared" si="1"/>
        <v>0</v>
      </c>
      <c r="I6" s="12">
        <f>J7+J8+J9+J10+J11+J12+J13+J14+J15+J16</f>
        <v>0</v>
      </c>
      <c r="J6" s="12">
        <f t="shared" si="2"/>
        <v>0</v>
      </c>
      <c r="K6" s="12">
        <f t="shared" si="3"/>
        <v>0</v>
      </c>
      <c r="L6" s="12">
        <f t="shared" si="4"/>
        <v>0</v>
      </c>
      <c r="M6" s="10" t="s">
        <v>51</v>
      </c>
      <c r="N6" s="2" t="s">
        <v>54</v>
      </c>
      <c r="O6" s="2" t="s">
        <v>51</v>
      </c>
      <c r="P6" s="2" t="s">
        <v>52</v>
      </c>
      <c r="Q6" s="2" t="s">
        <v>51</v>
      </c>
      <c r="R6" s="3">
        <v>2</v>
      </c>
      <c r="S6" s="2" t="s">
        <v>51</v>
      </c>
      <c r="T6" s="6"/>
    </row>
    <row r="7" spans="1:20" ht="30" customHeight="1" x14ac:dyDescent="0.3">
      <c r="A7" s="10" t="s">
        <v>55</v>
      </c>
      <c r="B7" s="10" t="s">
        <v>51</v>
      </c>
      <c r="C7" s="10" t="s">
        <v>51</v>
      </c>
      <c r="D7" s="11">
        <v>1</v>
      </c>
      <c r="E7" s="12">
        <f>공종별내역서!F29</f>
        <v>0</v>
      </c>
      <c r="F7" s="12">
        <f t="shared" si="0"/>
        <v>0</v>
      </c>
      <c r="G7" s="12">
        <f>공종별내역서!H29</f>
        <v>0</v>
      </c>
      <c r="H7" s="12">
        <f t="shared" si="1"/>
        <v>0</v>
      </c>
      <c r="I7" s="12">
        <f>공종별내역서!J29</f>
        <v>0</v>
      </c>
      <c r="J7" s="12">
        <f t="shared" si="2"/>
        <v>0</v>
      </c>
      <c r="K7" s="12">
        <f t="shared" si="3"/>
        <v>0</v>
      </c>
      <c r="L7" s="12">
        <f t="shared" si="4"/>
        <v>0</v>
      </c>
      <c r="M7" s="10" t="s">
        <v>51</v>
      </c>
      <c r="N7" s="2" t="s">
        <v>56</v>
      </c>
      <c r="O7" s="2" t="s">
        <v>51</v>
      </c>
      <c r="P7" s="2" t="s">
        <v>54</v>
      </c>
      <c r="Q7" s="2" t="s">
        <v>51</v>
      </c>
      <c r="R7" s="3">
        <v>3</v>
      </c>
      <c r="S7" s="2" t="s">
        <v>51</v>
      </c>
      <c r="T7" s="6"/>
    </row>
    <row r="8" spans="1:20" ht="30" customHeight="1" x14ac:dyDescent="0.3">
      <c r="A8" s="10" t="s">
        <v>122</v>
      </c>
      <c r="B8" s="10" t="s">
        <v>51</v>
      </c>
      <c r="C8" s="10" t="s">
        <v>51</v>
      </c>
      <c r="D8" s="11">
        <v>1</v>
      </c>
      <c r="E8" s="12">
        <f>공종별내역서!F55</f>
        <v>0</v>
      </c>
      <c r="F8" s="12">
        <f t="shared" si="0"/>
        <v>0</v>
      </c>
      <c r="G8" s="12">
        <f>공종별내역서!H55</f>
        <v>0</v>
      </c>
      <c r="H8" s="12">
        <f t="shared" si="1"/>
        <v>0</v>
      </c>
      <c r="I8" s="12">
        <f>공종별내역서!J55</f>
        <v>0</v>
      </c>
      <c r="J8" s="12">
        <f t="shared" si="2"/>
        <v>0</v>
      </c>
      <c r="K8" s="12">
        <f t="shared" si="3"/>
        <v>0</v>
      </c>
      <c r="L8" s="12">
        <f t="shared" si="4"/>
        <v>0</v>
      </c>
      <c r="M8" s="10" t="s">
        <v>51</v>
      </c>
      <c r="N8" s="2" t="s">
        <v>123</v>
      </c>
      <c r="O8" s="2" t="s">
        <v>51</v>
      </c>
      <c r="P8" s="2" t="s">
        <v>54</v>
      </c>
      <c r="Q8" s="2" t="s">
        <v>51</v>
      </c>
      <c r="R8" s="3">
        <v>3</v>
      </c>
      <c r="S8" s="2" t="s">
        <v>51</v>
      </c>
      <c r="T8" s="6"/>
    </row>
    <row r="9" spans="1:20" ht="30" customHeight="1" x14ac:dyDescent="0.3">
      <c r="A9" s="10" t="s">
        <v>164</v>
      </c>
      <c r="B9" s="10" t="s">
        <v>51</v>
      </c>
      <c r="C9" s="10" t="s">
        <v>51</v>
      </c>
      <c r="D9" s="11">
        <v>1</v>
      </c>
      <c r="E9" s="12">
        <f>공종별내역서!F81</f>
        <v>0</v>
      </c>
      <c r="F9" s="12">
        <f t="shared" si="0"/>
        <v>0</v>
      </c>
      <c r="G9" s="12">
        <f>공종별내역서!H81</f>
        <v>0</v>
      </c>
      <c r="H9" s="12">
        <f t="shared" si="1"/>
        <v>0</v>
      </c>
      <c r="I9" s="12">
        <f>공종별내역서!J81</f>
        <v>0</v>
      </c>
      <c r="J9" s="12">
        <f t="shared" si="2"/>
        <v>0</v>
      </c>
      <c r="K9" s="12">
        <f t="shared" si="3"/>
        <v>0</v>
      </c>
      <c r="L9" s="12">
        <f t="shared" si="4"/>
        <v>0</v>
      </c>
      <c r="M9" s="10" t="s">
        <v>51</v>
      </c>
      <c r="N9" s="2" t="s">
        <v>165</v>
      </c>
      <c r="O9" s="2" t="s">
        <v>51</v>
      </c>
      <c r="P9" s="2" t="s">
        <v>54</v>
      </c>
      <c r="Q9" s="2" t="s">
        <v>51</v>
      </c>
      <c r="R9" s="3">
        <v>3</v>
      </c>
      <c r="S9" s="2" t="s">
        <v>51</v>
      </c>
      <c r="T9" s="6"/>
    </row>
    <row r="10" spans="1:20" ht="30" customHeight="1" x14ac:dyDescent="0.3">
      <c r="A10" s="10" t="s">
        <v>239</v>
      </c>
      <c r="B10" s="10" t="s">
        <v>51</v>
      </c>
      <c r="C10" s="10" t="s">
        <v>51</v>
      </c>
      <c r="D10" s="11">
        <v>1</v>
      </c>
      <c r="E10" s="12">
        <f>공종별내역서!F107</f>
        <v>0</v>
      </c>
      <c r="F10" s="12">
        <f t="shared" si="0"/>
        <v>0</v>
      </c>
      <c r="G10" s="12">
        <f>공종별내역서!H107</f>
        <v>0</v>
      </c>
      <c r="H10" s="12">
        <f t="shared" si="1"/>
        <v>0</v>
      </c>
      <c r="I10" s="12">
        <f>공종별내역서!J107</f>
        <v>0</v>
      </c>
      <c r="J10" s="12">
        <f t="shared" si="2"/>
        <v>0</v>
      </c>
      <c r="K10" s="12">
        <f t="shared" si="3"/>
        <v>0</v>
      </c>
      <c r="L10" s="12">
        <f t="shared" si="4"/>
        <v>0</v>
      </c>
      <c r="M10" s="10" t="s">
        <v>51</v>
      </c>
      <c r="N10" s="2" t="s">
        <v>240</v>
      </c>
      <c r="O10" s="2" t="s">
        <v>51</v>
      </c>
      <c r="P10" s="2" t="s">
        <v>54</v>
      </c>
      <c r="Q10" s="2" t="s">
        <v>51</v>
      </c>
      <c r="R10" s="3">
        <v>3</v>
      </c>
      <c r="S10" s="2" t="s">
        <v>51</v>
      </c>
      <c r="T10" s="6"/>
    </row>
    <row r="11" spans="1:20" ht="30" customHeight="1" x14ac:dyDescent="0.3">
      <c r="A11" s="10" t="s">
        <v>289</v>
      </c>
      <c r="B11" s="10" t="s">
        <v>51</v>
      </c>
      <c r="C11" s="10" t="s">
        <v>51</v>
      </c>
      <c r="D11" s="11">
        <v>1</v>
      </c>
      <c r="E11" s="12">
        <f>공종별내역서!F133</f>
        <v>0</v>
      </c>
      <c r="F11" s="12">
        <f t="shared" si="0"/>
        <v>0</v>
      </c>
      <c r="G11" s="12">
        <f>공종별내역서!H133</f>
        <v>0</v>
      </c>
      <c r="H11" s="12">
        <f t="shared" si="1"/>
        <v>0</v>
      </c>
      <c r="I11" s="12">
        <f>공종별내역서!J133</f>
        <v>0</v>
      </c>
      <c r="J11" s="12">
        <f t="shared" si="2"/>
        <v>0</v>
      </c>
      <c r="K11" s="12">
        <f t="shared" si="3"/>
        <v>0</v>
      </c>
      <c r="L11" s="12">
        <f t="shared" si="4"/>
        <v>0</v>
      </c>
      <c r="M11" s="10" t="s">
        <v>51</v>
      </c>
      <c r="N11" s="2" t="s">
        <v>290</v>
      </c>
      <c r="O11" s="2" t="s">
        <v>51</v>
      </c>
      <c r="P11" s="2" t="s">
        <v>54</v>
      </c>
      <c r="Q11" s="2" t="s">
        <v>51</v>
      </c>
      <c r="R11" s="3">
        <v>3</v>
      </c>
      <c r="S11" s="2" t="s">
        <v>51</v>
      </c>
      <c r="T11" s="6"/>
    </row>
    <row r="12" spans="1:20" ht="30" customHeight="1" x14ac:dyDescent="0.3">
      <c r="A12" s="10" t="s">
        <v>299</v>
      </c>
      <c r="B12" s="10" t="s">
        <v>51</v>
      </c>
      <c r="C12" s="10" t="s">
        <v>51</v>
      </c>
      <c r="D12" s="11">
        <v>1</v>
      </c>
      <c r="E12" s="12">
        <f>공종별내역서!F159</f>
        <v>0</v>
      </c>
      <c r="F12" s="12">
        <f t="shared" si="0"/>
        <v>0</v>
      </c>
      <c r="G12" s="12">
        <f>공종별내역서!H159</f>
        <v>0</v>
      </c>
      <c r="H12" s="12">
        <f t="shared" si="1"/>
        <v>0</v>
      </c>
      <c r="I12" s="12">
        <f>공종별내역서!J159</f>
        <v>0</v>
      </c>
      <c r="J12" s="12">
        <f t="shared" si="2"/>
        <v>0</v>
      </c>
      <c r="K12" s="12">
        <f t="shared" si="3"/>
        <v>0</v>
      </c>
      <c r="L12" s="12">
        <f t="shared" si="4"/>
        <v>0</v>
      </c>
      <c r="M12" s="10" t="s">
        <v>51</v>
      </c>
      <c r="N12" s="2" t="s">
        <v>300</v>
      </c>
      <c r="O12" s="2" t="s">
        <v>51</v>
      </c>
      <c r="P12" s="2" t="s">
        <v>54</v>
      </c>
      <c r="Q12" s="2" t="s">
        <v>51</v>
      </c>
      <c r="R12" s="3">
        <v>3</v>
      </c>
      <c r="S12" s="2" t="s">
        <v>51</v>
      </c>
      <c r="T12" s="6"/>
    </row>
    <row r="13" spans="1:20" ht="30" customHeight="1" x14ac:dyDescent="0.3">
      <c r="A13" s="10" t="s">
        <v>313</v>
      </c>
      <c r="B13" s="10" t="s">
        <v>51</v>
      </c>
      <c r="C13" s="10" t="s">
        <v>51</v>
      </c>
      <c r="D13" s="11">
        <v>1</v>
      </c>
      <c r="E13" s="12">
        <f>공종별내역서!F185</f>
        <v>0</v>
      </c>
      <c r="F13" s="12">
        <f t="shared" si="0"/>
        <v>0</v>
      </c>
      <c r="G13" s="12">
        <f>공종별내역서!H185</f>
        <v>0</v>
      </c>
      <c r="H13" s="12">
        <f t="shared" si="1"/>
        <v>0</v>
      </c>
      <c r="I13" s="12">
        <f>공종별내역서!J185</f>
        <v>0</v>
      </c>
      <c r="J13" s="12">
        <f t="shared" si="2"/>
        <v>0</v>
      </c>
      <c r="K13" s="12">
        <f t="shared" si="3"/>
        <v>0</v>
      </c>
      <c r="L13" s="12">
        <f t="shared" si="4"/>
        <v>0</v>
      </c>
      <c r="M13" s="10" t="s">
        <v>51</v>
      </c>
      <c r="N13" s="2" t="s">
        <v>314</v>
      </c>
      <c r="O13" s="2" t="s">
        <v>51</v>
      </c>
      <c r="P13" s="2" t="s">
        <v>54</v>
      </c>
      <c r="Q13" s="2" t="s">
        <v>51</v>
      </c>
      <c r="R13" s="3">
        <v>3</v>
      </c>
      <c r="S13" s="2" t="s">
        <v>51</v>
      </c>
      <c r="T13" s="6"/>
    </row>
    <row r="14" spans="1:20" ht="30" customHeight="1" x14ac:dyDescent="0.3">
      <c r="A14" s="10" t="s">
        <v>326</v>
      </c>
      <c r="B14" s="10" t="s">
        <v>51</v>
      </c>
      <c r="C14" s="10" t="s">
        <v>51</v>
      </c>
      <c r="D14" s="11">
        <v>1</v>
      </c>
      <c r="E14" s="12">
        <f>공종별내역서!F211</f>
        <v>0</v>
      </c>
      <c r="F14" s="12">
        <f t="shared" si="0"/>
        <v>0</v>
      </c>
      <c r="G14" s="12">
        <f>공종별내역서!H211</f>
        <v>0</v>
      </c>
      <c r="H14" s="12">
        <f t="shared" si="1"/>
        <v>0</v>
      </c>
      <c r="I14" s="12">
        <f>공종별내역서!J211</f>
        <v>0</v>
      </c>
      <c r="J14" s="12">
        <f t="shared" si="2"/>
        <v>0</v>
      </c>
      <c r="K14" s="12">
        <f t="shared" si="3"/>
        <v>0</v>
      </c>
      <c r="L14" s="12">
        <f t="shared" si="4"/>
        <v>0</v>
      </c>
      <c r="M14" s="10" t="s">
        <v>51</v>
      </c>
      <c r="N14" s="2" t="s">
        <v>327</v>
      </c>
      <c r="O14" s="2" t="s">
        <v>51</v>
      </c>
      <c r="P14" s="2" t="s">
        <v>54</v>
      </c>
      <c r="Q14" s="2" t="s">
        <v>51</v>
      </c>
      <c r="R14" s="3">
        <v>3</v>
      </c>
      <c r="S14" s="2" t="s">
        <v>51</v>
      </c>
      <c r="T14" s="6"/>
    </row>
    <row r="15" spans="1:20" ht="30" customHeight="1" x14ac:dyDescent="0.3">
      <c r="A15" s="10" t="s">
        <v>332</v>
      </c>
      <c r="B15" s="10" t="s">
        <v>51</v>
      </c>
      <c r="C15" s="10" t="s">
        <v>51</v>
      </c>
      <c r="D15" s="11">
        <v>1</v>
      </c>
      <c r="E15" s="12">
        <f>공종별내역서!F237</f>
        <v>0</v>
      </c>
      <c r="F15" s="12">
        <f t="shared" si="0"/>
        <v>0</v>
      </c>
      <c r="G15" s="12">
        <f>공종별내역서!H237</f>
        <v>0</v>
      </c>
      <c r="H15" s="12">
        <f t="shared" si="1"/>
        <v>0</v>
      </c>
      <c r="I15" s="12">
        <f>공종별내역서!J237</f>
        <v>0</v>
      </c>
      <c r="J15" s="12">
        <f t="shared" si="2"/>
        <v>0</v>
      </c>
      <c r="K15" s="12">
        <f t="shared" si="3"/>
        <v>0</v>
      </c>
      <c r="L15" s="12">
        <f t="shared" si="4"/>
        <v>0</v>
      </c>
      <c r="M15" s="10" t="s">
        <v>51</v>
      </c>
      <c r="N15" s="2" t="s">
        <v>333</v>
      </c>
      <c r="O15" s="2" t="s">
        <v>51</v>
      </c>
      <c r="P15" s="2" t="s">
        <v>54</v>
      </c>
      <c r="Q15" s="2" t="s">
        <v>51</v>
      </c>
      <c r="R15" s="3">
        <v>3</v>
      </c>
      <c r="S15" s="2" t="s">
        <v>51</v>
      </c>
      <c r="T15" s="6"/>
    </row>
    <row r="16" spans="1:20" ht="30" customHeight="1" x14ac:dyDescent="0.3">
      <c r="A16" s="10" t="s">
        <v>354</v>
      </c>
      <c r="B16" s="10" t="s">
        <v>51</v>
      </c>
      <c r="C16" s="10" t="s">
        <v>51</v>
      </c>
      <c r="D16" s="11">
        <v>1</v>
      </c>
      <c r="E16" s="12">
        <f>공종별내역서!F263</f>
        <v>0</v>
      </c>
      <c r="F16" s="12">
        <f t="shared" si="0"/>
        <v>0</v>
      </c>
      <c r="G16" s="12">
        <f>공종별내역서!H263</f>
        <v>0</v>
      </c>
      <c r="H16" s="12">
        <f t="shared" si="1"/>
        <v>0</v>
      </c>
      <c r="I16" s="12">
        <f>공종별내역서!J263</f>
        <v>0</v>
      </c>
      <c r="J16" s="12">
        <f t="shared" si="2"/>
        <v>0</v>
      </c>
      <c r="K16" s="12">
        <f t="shared" si="3"/>
        <v>0</v>
      </c>
      <c r="L16" s="12">
        <f t="shared" si="4"/>
        <v>0</v>
      </c>
      <c r="M16" s="10" t="s">
        <v>51</v>
      </c>
      <c r="N16" s="2" t="s">
        <v>355</v>
      </c>
      <c r="O16" s="2" t="s">
        <v>51</v>
      </c>
      <c r="P16" s="2" t="s">
        <v>54</v>
      </c>
      <c r="Q16" s="2" t="s">
        <v>51</v>
      </c>
      <c r="R16" s="3">
        <v>3</v>
      </c>
      <c r="S16" s="2" t="s">
        <v>51</v>
      </c>
      <c r="T16" s="6"/>
    </row>
    <row r="17" spans="1:20" ht="30" customHeight="1" x14ac:dyDescent="0.3">
      <c r="A17" s="10" t="s">
        <v>365</v>
      </c>
      <c r="B17" s="10" t="s">
        <v>51</v>
      </c>
      <c r="C17" s="10" t="s">
        <v>51</v>
      </c>
      <c r="D17" s="11">
        <v>1</v>
      </c>
      <c r="E17" s="12">
        <f>공종별내역서!F289</f>
        <v>0</v>
      </c>
      <c r="F17" s="12">
        <f t="shared" si="0"/>
        <v>0</v>
      </c>
      <c r="G17" s="12">
        <f>공종별내역서!H289</f>
        <v>0</v>
      </c>
      <c r="H17" s="12">
        <f t="shared" si="1"/>
        <v>0</v>
      </c>
      <c r="I17" s="12">
        <f>공종별내역서!J289</f>
        <v>0</v>
      </c>
      <c r="J17" s="12">
        <f t="shared" si="2"/>
        <v>0</v>
      </c>
      <c r="K17" s="12">
        <f t="shared" si="3"/>
        <v>0</v>
      </c>
      <c r="L17" s="12">
        <f t="shared" si="4"/>
        <v>0</v>
      </c>
      <c r="M17" s="10" t="s">
        <v>51</v>
      </c>
      <c r="N17" s="2" t="s">
        <v>366</v>
      </c>
      <c r="O17" s="2" t="s">
        <v>51</v>
      </c>
      <c r="P17" s="2" t="s">
        <v>51</v>
      </c>
      <c r="Q17" s="2" t="s">
        <v>367</v>
      </c>
      <c r="R17" s="3">
        <v>3</v>
      </c>
      <c r="S17" s="2" t="s">
        <v>51</v>
      </c>
      <c r="T17" s="6">
        <f>L17*1</f>
        <v>0</v>
      </c>
    </row>
    <row r="18" spans="1:20" ht="30" customHeight="1" x14ac:dyDescent="0.3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5"/>
    </row>
    <row r="19" spans="1:20" ht="30" customHeight="1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5"/>
    </row>
    <row r="20" spans="1:20" ht="30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5"/>
    </row>
    <row r="21" spans="1:20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5"/>
    </row>
    <row r="22" spans="1:20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5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5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5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5"/>
    </row>
    <row r="26" spans="1:20" ht="30" customHeight="1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5"/>
    </row>
    <row r="27" spans="1:20" ht="30" customHeight="1" x14ac:dyDescent="0.3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T27" s="5"/>
    </row>
    <row r="28" spans="1:20" ht="30" customHeight="1" x14ac:dyDescent="0.3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T28" s="5"/>
    </row>
    <row r="29" spans="1:20" ht="30" customHeight="1" x14ac:dyDescent="0.3">
      <c r="A29" s="10" t="s">
        <v>120</v>
      </c>
      <c r="B29" s="11"/>
      <c r="C29" s="11"/>
      <c r="D29" s="11"/>
      <c r="E29" s="11"/>
      <c r="F29" s="12">
        <f>F5</f>
        <v>0</v>
      </c>
      <c r="G29" s="11"/>
      <c r="H29" s="12">
        <f>H5</f>
        <v>0</v>
      </c>
      <c r="I29" s="11"/>
      <c r="J29" s="12">
        <f>J5</f>
        <v>0</v>
      </c>
      <c r="K29" s="11"/>
      <c r="L29" s="12">
        <f>L5</f>
        <v>0</v>
      </c>
      <c r="M29" s="11"/>
      <c r="T29" s="5"/>
    </row>
  </sheetData>
  <mergeCells count="18">
    <mergeCell ref="S3:S4"/>
    <mergeCell ref="T3:T4"/>
    <mergeCell ref="M3:M4"/>
    <mergeCell ref="N3:N4"/>
    <mergeCell ref="O3:O4"/>
    <mergeCell ref="P3:P4"/>
    <mergeCell ref="Q3:Q4"/>
    <mergeCell ref="R3:R4"/>
    <mergeCell ref="A1:M1"/>
    <mergeCell ref="A2:M2"/>
    <mergeCell ref="A3:A4"/>
    <mergeCell ref="B3:B4"/>
    <mergeCell ref="C3:C4"/>
    <mergeCell ref="D3:D4"/>
    <mergeCell ref="E3:F3"/>
    <mergeCell ref="G3:H3"/>
    <mergeCell ref="I3:J3"/>
    <mergeCell ref="K3:L3"/>
  </mergeCells>
  <phoneticPr fontId="1" type="noConversion"/>
  <pageMargins left="0.78740157480314965" right="0" top="0.39370078740157483" bottom="0.39370078740157483" header="0" footer="0"/>
  <pageSetup paperSize="9" scale="60" fitToHeight="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89"/>
  <sheetViews>
    <sheetView view="pageBreakPreview" zoomScaleNormal="100" zoomScaleSheetLayoutView="100" workbookViewId="0">
      <selection activeCell="B6" sqref="B6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104" t="s">
        <v>488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</row>
    <row r="2" spans="1:48" ht="30" customHeight="1" x14ac:dyDescent="0.3">
      <c r="A2" s="105" t="s">
        <v>1</v>
      </c>
      <c r="B2" s="105" t="s">
        <v>2</v>
      </c>
      <c r="C2" s="105" t="s">
        <v>3</v>
      </c>
      <c r="D2" s="105" t="s">
        <v>4</v>
      </c>
      <c r="E2" s="105" t="s">
        <v>5</v>
      </c>
      <c r="F2" s="105"/>
      <c r="G2" s="105" t="s">
        <v>8</v>
      </c>
      <c r="H2" s="105"/>
      <c r="I2" s="105" t="s">
        <v>9</v>
      </c>
      <c r="J2" s="105"/>
      <c r="K2" s="105" t="s">
        <v>10</v>
      </c>
      <c r="L2" s="105"/>
      <c r="M2" s="105" t="s">
        <v>11</v>
      </c>
      <c r="N2" s="107" t="s">
        <v>19</v>
      </c>
      <c r="O2" s="107" t="s">
        <v>13</v>
      </c>
      <c r="P2" s="107" t="s">
        <v>20</v>
      </c>
      <c r="Q2" s="107" t="s">
        <v>12</v>
      </c>
      <c r="R2" s="107" t="s">
        <v>21</v>
      </c>
      <c r="S2" s="107" t="s">
        <v>22</v>
      </c>
      <c r="T2" s="107" t="s">
        <v>23</v>
      </c>
      <c r="U2" s="107" t="s">
        <v>24</v>
      </c>
      <c r="V2" s="107" t="s">
        <v>25</v>
      </c>
      <c r="W2" s="107" t="s">
        <v>26</v>
      </c>
      <c r="X2" s="107" t="s">
        <v>27</v>
      </c>
      <c r="Y2" s="107" t="s">
        <v>28</v>
      </c>
      <c r="Z2" s="107" t="s">
        <v>29</v>
      </c>
      <c r="AA2" s="107" t="s">
        <v>30</v>
      </c>
      <c r="AB2" s="107" t="s">
        <v>31</v>
      </c>
      <c r="AC2" s="107" t="s">
        <v>32</v>
      </c>
      <c r="AD2" s="107" t="s">
        <v>33</v>
      </c>
      <c r="AE2" s="107" t="s">
        <v>34</v>
      </c>
      <c r="AF2" s="107" t="s">
        <v>35</v>
      </c>
      <c r="AG2" s="107" t="s">
        <v>36</v>
      </c>
      <c r="AH2" s="107" t="s">
        <v>37</v>
      </c>
      <c r="AI2" s="107" t="s">
        <v>38</v>
      </c>
      <c r="AJ2" s="107" t="s">
        <v>39</v>
      </c>
      <c r="AK2" s="107" t="s">
        <v>40</v>
      </c>
      <c r="AL2" s="107" t="s">
        <v>41</v>
      </c>
      <c r="AM2" s="107" t="s">
        <v>42</v>
      </c>
      <c r="AN2" s="107" t="s">
        <v>43</v>
      </c>
      <c r="AO2" s="107" t="s">
        <v>44</v>
      </c>
      <c r="AP2" s="107" t="s">
        <v>45</v>
      </c>
      <c r="AQ2" s="107" t="s">
        <v>46</v>
      </c>
      <c r="AR2" s="107" t="s">
        <v>47</v>
      </c>
      <c r="AS2" s="107" t="s">
        <v>15</v>
      </c>
      <c r="AT2" s="107" t="s">
        <v>16</v>
      </c>
      <c r="AU2" s="107" t="s">
        <v>48</v>
      </c>
      <c r="AV2" s="107" t="s">
        <v>49</v>
      </c>
    </row>
    <row r="3" spans="1:48" ht="30" customHeight="1" x14ac:dyDescent="0.3">
      <c r="A3" s="105"/>
      <c r="B3" s="105"/>
      <c r="C3" s="105"/>
      <c r="D3" s="105"/>
      <c r="E3" s="4" t="s">
        <v>6</v>
      </c>
      <c r="F3" s="4" t="s">
        <v>7</v>
      </c>
      <c r="G3" s="4" t="s">
        <v>6</v>
      </c>
      <c r="H3" s="4" t="s">
        <v>7</v>
      </c>
      <c r="I3" s="4" t="s">
        <v>6</v>
      </c>
      <c r="J3" s="4" t="s">
        <v>7</v>
      </c>
      <c r="K3" s="4" t="s">
        <v>6</v>
      </c>
      <c r="L3" s="4" t="s">
        <v>7</v>
      </c>
      <c r="M3" s="105"/>
      <c r="N3" s="107"/>
      <c r="O3" s="107"/>
      <c r="P3" s="107"/>
      <c r="Q3" s="107"/>
      <c r="R3" s="107"/>
      <c r="S3" s="107"/>
      <c r="T3" s="107"/>
      <c r="U3" s="107"/>
      <c r="V3" s="107"/>
      <c r="W3" s="107"/>
      <c r="X3" s="107"/>
      <c r="Y3" s="107"/>
      <c r="Z3" s="107"/>
      <c r="AA3" s="107"/>
      <c r="AB3" s="107"/>
      <c r="AC3" s="107"/>
      <c r="AD3" s="107"/>
      <c r="AE3" s="107"/>
      <c r="AF3" s="107"/>
      <c r="AG3" s="107"/>
      <c r="AH3" s="107"/>
      <c r="AI3" s="107"/>
      <c r="AJ3" s="107"/>
      <c r="AK3" s="107"/>
      <c r="AL3" s="107"/>
      <c r="AM3" s="107"/>
      <c r="AN3" s="107"/>
      <c r="AO3" s="107"/>
      <c r="AP3" s="107"/>
      <c r="AQ3" s="107"/>
      <c r="AR3" s="107"/>
      <c r="AS3" s="107"/>
      <c r="AT3" s="107"/>
      <c r="AU3" s="107"/>
      <c r="AV3" s="107"/>
    </row>
    <row r="4" spans="1:48" ht="30" customHeight="1" x14ac:dyDescent="0.3">
      <c r="A4" s="13" t="s">
        <v>55</v>
      </c>
      <c r="B4" s="13" t="s">
        <v>51</v>
      </c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8"/>
      <c r="O4" s="8"/>
      <c r="P4" s="8"/>
      <c r="Q4" s="7" t="s">
        <v>56</v>
      </c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</row>
    <row r="5" spans="1:48" ht="30" customHeight="1" x14ac:dyDescent="0.3">
      <c r="A5" s="10" t="s">
        <v>57</v>
      </c>
      <c r="B5" s="10" t="s">
        <v>51</v>
      </c>
      <c r="C5" s="10" t="s">
        <v>51</v>
      </c>
      <c r="D5" s="11"/>
      <c r="E5" s="15"/>
      <c r="F5" s="15"/>
      <c r="G5" s="15"/>
      <c r="H5" s="15"/>
      <c r="I5" s="15"/>
      <c r="J5" s="15"/>
      <c r="K5" s="15"/>
      <c r="L5" s="15"/>
      <c r="M5" s="10" t="s">
        <v>51</v>
      </c>
      <c r="N5" s="2" t="s">
        <v>58</v>
      </c>
      <c r="O5" s="2" t="s">
        <v>51</v>
      </c>
      <c r="P5" s="2" t="s">
        <v>51</v>
      </c>
      <c r="Q5" s="2" t="s">
        <v>56</v>
      </c>
      <c r="R5" s="2" t="s">
        <v>59</v>
      </c>
      <c r="S5" s="2" t="s">
        <v>59</v>
      </c>
      <c r="T5" s="2" t="s">
        <v>60</v>
      </c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2" t="s">
        <v>51</v>
      </c>
      <c r="AS5" s="2" t="s">
        <v>51</v>
      </c>
      <c r="AT5" s="3"/>
      <c r="AU5" s="2" t="s">
        <v>61</v>
      </c>
      <c r="AV5" s="3">
        <v>1047</v>
      </c>
    </row>
    <row r="6" spans="1:48" ht="30" customHeight="1" x14ac:dyDescent="0.3">
      <c r="A6" s="10" t="s">
        <v>62</v>
      </c>
      <c r="B6" s="10" t="s">
        <v>63</v>
      </c>
      <c r="C6" s="10" t="s">
        <v>64</v>
      </c>
      <c r="D6" s="11">
        <v>2</v>
      </c>
      <c r="E6" s="15"/>
      <c r="F6" s="15"/>
      <c r="G6" s="15"/>
      <c r="H6" s="15"/>
      <c r="I6" s="15"/>
      <c r="J6" s="15"/>
      <c r="K6" s="15"/>
      <c r="L6" s="15"/>
      <c r="M6" s="10" t="s">
        <v>51</v>
      </c>
      <c r="N6" s="2" t="s">
        <v>65</v>
      </c>
      <c r="O6" s="2" t="s">
        <v>51</v>
      </c>
      <c r="P6" s="2" t="s">
        <v>51</v>
      </c>
      <c r="Q6" s="2" t="s">
        <v>56</v>
      </c>
      <c r="R6" s="2" t="s">
        <v>60</v>
      </c>
      <c r="S6" s="2" t="s">
        <v>59</v>
      </c>
      <c r="T6" s="2" t="s">
        <v>59</v>
      </c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2" t="s">
        <v>51</v>
      </c>
      <c r="AS6" s="2" t="s">
        <v>51</v>
      </c>
      <c r="AT6" s="3"/>
      <c r="AU6" s="2" t="s">
        <v>66</v>
      </c>
      <c r="AV6" s="3">
        <v>1051</v>
      </c>
    </row>
    <row r="7" spans="1:48" ht="30" customHeight="1" x14ac:dyDescent="0.3">
      <c r="A7" s="10" t="s">
        <v>67</v>
      </c>
      <c r="B7" s="10" t="s">
        <v>68</v>
      </c>
      <c r="C7" s="10" t="s">
        <v>69</v>
      </c>
      <c r="D7" s="11">
        <v>2</v>
      </c>
      <c r="E7" s="15"/>
      <c r="F7" s="15"/>
      <c r="G7" s="15"/>
      <c r="H7" s="15"/>
      <c r="I7" s="15"/>
      <c r="J7" s="15"/>
      <c r="K7" s="15"/>
      <c r="L7" s="15"/>
      <c r="M7" s="10" t="s">
        <v>51</v>
      </c>
      <c r="N7" s="2" t="s">
        <v>70</v>
      </c>
      <c r="O7" s="2" t="s">
        <v>51</v>
      </c>
      <c r="P7" s="2" t="s">
        <v>51</v>
      </c>
      <c r="Q7" s="2" t="s">
        <v>56</v>
      </c>
      <c r="R7" s="2" t="s">
        <v>60</v>
      </c>
      <c r="S7" s="2" t="s">
        <v>59</v>
      </c>
      <c r="T7" s="2" t="s">
        <v>59</v>
      </c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2" t="s">
        <v>51</v>
      </c>
      <c r="AS7" s="2" t="s">
        <v>51</v>
      </c>
      <c r="AT7" s="3"/>
      <c r="AU7" s="2" t="s">
        <v>71</v>
      </c>
      <c r="AV7" s="3">
        <v>2144</v>
      </c>
    </row>
    <row r="8" spans="1:48" ht="30" customHeight="1" x14ac:dyDescent="0.3">
      <c r="A8" s="10" t="s">
        <v>72</v>
      </c>
      <c r="B8" s="10" t="s">
        <v>51</v>
      </c>
      <c r="C8" s="10" t="s">
        <v>51</v>
      </c>
      <c r="D8" s="11"/>
      <c r="E8" s="15"/>
      <c r="F8" s="15"/>
      <c r="G8" s="15"/>
      <c r="H8" s="15"/>
      <c r="I8" s="15"/>
      <c r="J8" s="15"/>
      <c r="K8" s="15"/>
      <c r="L8" s="15"/>
      <c r="M8" s="10" t="s">
        <v>51</v>
      </c>
      <c r="N8" s="2" t="s">
        <v>73</v>
      </c>
      <c r="O8" s="2" t="s">
        <v>51</v>
      </c>
      <c r="P8" s="2" t="s">
        <v>51</v>
      </c>
      <c r="Q8" s="2" t="s">
        <v>51</v>
      </c>
      <c r="R8" s="2" t="s">
        <v>59</v>
      </c>
      <c r="S8" s="2" t="s">
        <v>59</v>
      </c>
      <c r="T8" s="2" t="s">
        <v>59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2" t="s">
        <v>51</v>
      </c>
      <c r="AS8" s="2" t="s">
        <v>51</v>
      </c>
      <c r="AT8" s="3"/>
      <c r="AU8" s="2" t="s">
        <v>74</v>
      </c>
      <c r="AV8" s="3">
        <v>2145</v>
      </c>
    </row>
    <row r="9" spans="1:48" ht="30" customHeight="1" x14ac:dyDescent="0.3">
      <c r="A9" s="10" t="s">
        <v>75</v>
      </c>
      <c r="B9" s="10" t="s">
        <v>51</v>
      </c>
      <c r="C9" s="10" t="s">
        <v>51</v>
      </c>
      <c r="D9" s="11"/>
      <c r="E9" s="15"/>
      <c r="F9" s="15"/>
      <c r="G9" s="15"/>
      <c r="H9" s="15"/>
      <c r="I9" s="15"/>
      <c r="J9" s="15"/>
      <c r="K9" s="15"/>
      <c r="L9" s="15"/>
      <c r="M9" s="10" t="s">
        <v>51</v>
      </c>
      <c r="N9" s="2" t="s">
        <v>76</v>
      </c>
      <c r="O9" s="2" t="s">
        <v>51</v>
      </c>
      <c r="P9" s="2" t="s">
        <v>51</v>
      </c>
      <c r="Q9" s="2" t="s">
        <v>56</v>
      </c>
      <c r="R9" s="2" t="s">
        <v>59</v>
      </c>
      <c r="S9" s="2" t="s">
        <v>59</v>
      </c>
      <c r="T9" s="2" t="s">
        <v>60</v>
      </c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2" t="s">
        <v>51</v>
      </c>
      <c r="AS9" s="2" t="s">
        <v>51</v>
      </c>
      <c r="AT9" s="3"/>
      <c r="AU9" s="2" t="s">
        <v>77</v>
      </c>
      <c r="AV9" s="3">
        <v>1059</v>
      </c>
    </row>
    <row r="10" spans="1:48" ht="30" customHeight="1" x14ac:dyDescent="0.3">
      <c r="A10" s="10" t="s">
        <v>78</v>
      </c>
      <c r="B10" s="10" t="s">
        <v>51</v>
      </c>
      <c r="C10" s="10" t="s">
        <v>79</v>
      </c>
      <c r="D10" s="11">
        <v>25</v>
      </c>
      <c r="E10" s="15"/>
      <c r="F10" s="15"/>
      <c r="G10" s="15"/>
      <c r="H10" s="15"/>
      <c r="I10" s="15"/>
      <c r="J10" s="15"/>
      <c r="K10" s="15"/>
      <c r="L10" s="15"/>
      <c r="M10" s="10" t="s">
        <v>51</v>
      </c>
      <c r="N10" s="2" t="s">
        <v>80</v>
      </c>
      <c r="O10" s="2" t="s">
        <v>51</v>
      </c>
      <c r="P10" s="2" t="s">
        <v>51</v>
      </c>
      <c r="Q10" s="2" t="s">
        <v>56</v>
      </c>
      <c r="R10" s="2" t="s">
        <v>60</v>
      </c>
      <c r="S10" s="2" t="s">
        <v>59</v>
      </c>
      <c r="T10" s="2" t="s">
        <v>59</v>
      </c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2" t="s">
        <v>51</v>
      </c>
      <c r="AS10" s="2" t="s">
        <v>51</v>
      </c>
      <c r="AT10" s="3"/>
      <c r="AU10" s="2" t="s">
        <v>81</v>
      </c>
      <c r="AV10" s="3">
        <v>2180</v>
      </c>
    </row>
    <row r="11" spans="1:48" ht="30" customHeight="1" x14ac:dyDescent="0.3">
      <c r="A11" s="10" t="s">
        <v>82</v>
      </c>
      <c r="B11" s="10" t="s">
        <v>83</v>
      </c>
      <c r="C11" s="10" t="s">
        <v>84</v>
      </c>
      <c r="D11" s="11">
        <v>2</v>
      </c>
      <c r="E11" s="15"/>
      <c r="F11" s="15"/>
      <c r="G11" s="15"/>
      <c r="H11" s="15"/>
      <c r="I11" s="15"/>
      <c r="J11" s="15"/>
      <c r="K11" s="15"/>
      <c r="L11" s="15"/>
      <c r="M11" s="10" t="s">
        <v>51</v>
      </c>
      <c r="N11" s="2" t="s">
        <v>85</v>
      </c>
      <c r="O11" s="2" t="s">
        <v>51</v>
      </c>
      <c r="P11" s="2" t="s">
        <v>51</v>
      </c>
      <c r="Q11" s="2" t="s">
        <v>56</v>
      </c>
      <c r="R11" s="2" t="s">
        <v>60</v>
      </c>
      <c r="S11" s="2" t="s">
        <v>59</v>
      </c>
      <c r="T11" s="2" t="s">
        <v>59</v>
      </c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2" t="s">
        <v>51</v>
      </c>
      <c r="AS11" s="2" t="s">
        <v>51</v>
      </c>
      <c r="AT11" s="3"/>
      <c r="AU11" s="2" t="s">
        <v>86</v>
      </c>
      <c r="AV11" s="3">
        <v>2184</v>
      </c>
    </row>
    <row r="12" spans="1:48" ht="30" customHeight="1" x14ac:dyDescent="0.3">
      <c r="A12" s="10" t="s">
        <v>87</v>
      </c>
      <c r="B12" s="10" t="s">
        <v>88</v>
      </c>
      <c r="C12" s="10" t="s">
        <v>89</v>
      </c>
      <c r="D12" s="11">
        <v>36</v>
      </c>
      <c r="E12" s="15"/>
      <c r="F12" s="15"/>
      <c r="G12" s="15"/>
      <c r="H12" s="15"/>
      <c r="I12" s="15"/>
      <c r="J12" s="15"/>
      <c r="K12" s="15"/>
      <c r="L12" s="15"/>
      <c r="M12" s="10" t="s">
        <v>51</v>
      </c>
      <c r="N12" s="2" t="s">
        <v>90</v>
      </c>
      <c r="O12" s="2" t="s">
        <v>51</v>
      </c>
      <c r="P12" s="2" t="s">
        <v>51</v>
      </c>
      <c r="Q12" s="2" t="s">
        <v>56</v>
      </c>
      <c r="R12" s="2" t="s">
        <v>60</v>
      </c>
      <c r="S12" s="2" t="s">
        <v>59</v>
      </c>
      <c r="T12" s="2" t="s">
        <v>59</v>
      </c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2" t="s">
        <v>51</v>
      </c>
      <c r="AS12" s="2" t="s">
        <v>51</v>
      </c>
      <c r="AT12" s="3"/>
      <c r="AU12" s="2" t="s">
        <v>91</v>
      </c>
      <c r="AV12" s="3">
        <v>2183</v>
      </c>
    </row>
    <row r="13" spans="1:48" ht="30" customHeight="1" x14ac:dyDescent="0.3">
      <c r="A13" s="10" t="s">
        <v>92</v>
      </c>
      <c r="B13" s="10" t="s">
        <v>93</v>
      </c>
      <c r="C13" s="10" t="s">
        <v>89</v>
      </c>
      <c r="D13" s="11">
        <v>36</v>
      </c>
      <c r="E13" s="15"/>
      <c r="F13" s="15"/>
      <c r="G13" s="15"/>
      <c r="H13" s="15"/>
      <c r="I13" s="15"/>
      <c r="J13" s="15"/>
      <c r="K13" s="15"/>
      <c r="L13" s="15"/>
      <c r="M13" s="10" t="s">
        <v>51</v>
      </c>
      <c r="N13" s="2" t="s">
        <v>94</v>
      </c>
      <c r="O13" s="2" t="s">
        <v>51</v>
      </c>
      <c r="P13" s="2" t="s">
        <v>51</v>
      </c>
      <c r="Q13" s="2" t="s">
        <v>56</v>
      </c>
      <c r="R13" s="2" t="s">
        <v>60</v>
      </c>
      <c r="S13" s="2" t="s">
        <v>59</v>
      </c>
      <c r="T13" s="2" t="s">
        <v>59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2" t="s">
        <v>51</v>
      </c>
      <c r="AS13" s="2" t="s">
        <v>51</v>
      </c>
      <c r="AT13" s="3"/>
      <c r="AU13" s="2" t="s">
        <v>95</v>
      </c>
      <c r="AV13" s="3">
        <v>2193</v>
      </c>
    </row>
    <row r="14" spans="1:48" ht="30" customHeight="1" x14ac:dyDescent="0.3">
      <c r="A14" s="10" t="s">
        <v>96</v>
      </c>
      <c r="B14" s="10" t="s">
        <v>51</v>
      </c>
      <c r="C14" s="10" t="s">
        <v>89</v>
      </c>
      <c r="D14" s="11">
        <v>4</v>
      </c>
      <c r="E14" s="15"/>
      <c r="F14" s="15"/>
      <c r="G14" s="15"/>
      <c r="H14" s="15"/>
      <c r="I14" s="15"/>
      <c r="J14" s="15"/>
      <c r="K14" s="15"/>
      <c r="L14" s="15"/>
      <c r="M14" s="10" t="s">
        <v>51</v>
      </c>
      <c r="N14" s="2" t="s">
        <v>97</v>
      </c>
      <c r="O14" s="2" t="s">
        <v>51</v>
      </c>
      <c r="P14" s="2" t="s">
        <v>51</v>
      </c>
      <c r="Q14" s="2" t="s">
        <v>56</v>
      </c>
      <c r="R14" s="2" t="s">
        <v>60</v>
      </c>
      <c r="S14" s="2" t="s">
        <v>59</v>
      </c>
      <c r="T14" s="2" t="s">
        <v>59</v>
      </c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2" t="s">
        <v>51</v>
      </c>
      <c r="AS14" s="2" t="s">
        <v>51</v>
      </c>
      <c r="AT14" s="3"/>
      <c r="AU14" s="2" t="s">
        <v>98</v>
      </c>
      <c r="AV14" s="3">
        <v>1062</v>
      </c>
    </row>
    <row r="15" spans="1:48" ht="30" customHeight="1" x14ac:dyDescent="0.3">
      <c r="A15" s="10" t="s">
        <v>99</v>
      </c>
      <c r="B15" s="10" t="s">
        <v>51</v>
      </c>
      <c r="C15" s="10" t="s">
        <v>89</v>
      </c>
      <c r="D15" s="11">
        <v>14</v>
      </c>
      <c r="E15" s="15"/>
      <c r="F15" s="15"/>
      <c r="G15" s="15"/>
      <c r="H15" s="15"/>
      <c r="I15" s="15"/>
      <c r="J15" s="15"/>
      <c r="K15" s="15"/>
      <c r="L15" s="15"/>
      <c r="M15" s="10" t="s">
        <v>51</v>
      </c>
      <c r="N15" s="2" t="s">
        <v>100</v>
      </c>
      <c r="O15" s="2" t="s">
        <v>51</v>
      </c>
      <c r="P15" s="2" t="s">
        <v>51</v>
      </c>
      <c r="Q15" s="2" t="s">
        <v>56</v>
      </c>
      <c r="R15" s="2" t="s">
        <v>60</v>
      </c>
      <c r="S15" s="2" t="s">
        <v>59</v>
      </c>
      <c r="T15" s="2" t="s">
        <v>59</v>
      </c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2" t="s">
        <v>51</v>
      </c>
      <c r="AS15" s="2" t="s">
        <v>51</v>
      </c>
      <c r="AT15" s="3"/>
      <c r="AU15" s="2" t="s">
        <v>101</v>
      </c>
      <c r="AV15" s="3">
        <v>2179</v>
      </c>
    </row>
    <row r="16" spans="1:48" ht="30" customHeight="1" x14ac:dyDescent="0.3">
      <c r="A16" s="10" t="s">
        <v>102</v>
      </c>
      <c r="B16" s="10" t="s">
        <v>51</v>
      </c>
      <c r="C16" s="10" t="s">
        <v>89</v>
      </c>
      <c r="D16" s="11">
        <v>13</v>
      </c>
      <c r="E16" s="15"/>
      <c r="F16" s="15"/>
      <c r="G16" s="15"/>
      <c r="H16" s="15"/>
      <c r="I16" s="15"/>
      <c r="J16" s="15"/>
      <c r="K16" s="15"/>
      <c r="L16" s="15"/>
      <c r="M16" s="10" t="s">
        <v>51</v>
      </c>
      <c r="N16" s="2" t="s">
        <v>103</v>
      </c>
      <c r="O16" s="2" t="s">
        <v>51</v>
      </c>
      <c r="P16" s="2" t="s">
        <v>51</v>
      </c>
      <c r="Q16" s="2" t="s">
        <v>56</v>
      </c>
      <c r="R16" s="2" t="s">
        <v>60</v>
      </c>
      <c r="S16" s="2" t="s">
        <v>59</v>
      </c>
      <c r="T16" s="2" t="s">
        <v>59</v>
      </c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2" t="s">
        <v>51</v>
      </c>
      <c r="AS16" s="2" t="s">
        <v>51</v>
      </c>
      <c r="AT16" s="3"/>
      <c r="AU16" s="2" t="s">
        <v>104</v>
      </c>
      <c r="AV16" s="3">
        <v>2182</v>
      </c>
    </row>
    <row r="17" spans="1:48" ht="30" customHeight="1" x14ac:dyDescent="0.3">
      <c r="A17" s="10" t="s">
        <v>105</v>
      </c>
      <c r="B17" s="10" t="s">
        <v>51</v>
      </c>
      <c r="C17" s="10" t="s">
        <v>79</v>
      </c>
      <c r="D17" s="11">
        <v>5</v>
      </c>
      <c r="E17" s="15"/>
      <c r="F17" s="15"/>
      <c r="G17" s="15"/>
      <c r="H17" s="15"/>
      <c r="I17" s="15"/>
      <c r="J17" s="15"/>
      <c r="K17" s="15"/>
      <c r="L17" s="15"/>
      <c r="M17" s="10" t="s">
        <v>51</v>
      </c>
      <c r="N17" s="2" t="s">
        <v>106</v>
      </c>
      <c r="O17" s="2" t="s">
        <v>51</v>
      </c>
      <c r="P17" s="2" t="s">
        <v>51</v>
      </c>
      <c r="Q17" s="2" t="s">
        <v>56</v>
      </c>
      <c r="R17" s="2" t="s">
        <v>60</v>
      </c>
      <c r="S17" s="2" t="s">
        <v>59</v>
      </c>
      <c r="T17" s="2" t="s">
        <v>59</v>
      </c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2" t="s">
        <v>51</v>
      </c>
      <c r="AS17" s="2" t="s">
        <v>51</v>
      </c>
      <c r="AT17" s="3"/>
      <c r="AU17" s="2" t="s">
        <v>107</v>
      </c>
      <c r="AV17" s="3">
        <v>2181</v>
      </c>
    </row>
    <row r="18" spans="1:48" ht="30" customHeight="1" x14ac:dyDescent="0.3">
      <c r="A18" s="10" t="s">
        <v>108</v>
      </c>
      <c r="B18" s="10" t="s">
        <v>109</v>
      </c>
      <c r="C18" s="10" t="s">
        <v>89</v>
      </c>
      <c r="D18" s="11">
        <v>20</v>
      </c>
      <c r="E18" s="15"/>
      <c r="F18" s="15"/>
      <c r="G18" s="15"/>
      <c r="H18" s="15"/>
      <c r="I18" s="15"/>
      <c r="J18" s="15"/>
      <c r="K18" s="15"/>
      <c r="L18" s="15"/>
      <c r="M18" s="10" t="s">
        <v>51</v>
      </c>
      <c r="N18" s="2" t="s">
        <v>110</v>
      </c>
      <c r="O18" s="2" t="s">
        <v>51</v>
      </c>
      <c r="P18" s="2" t="s">
        <v>51</v>
      </c>
      <c r="Q18" s="2" t="s">
        <v>56</v>
      </c>
      <c r="R18" s="2" t="s">
        <v>60</v>
      </c>
      <c r="S18" s="2" t="s">
        <v>59</v>
      </c>
      <c r="T18" s="2" t="s">
        <v>59</v>
      </c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2" t="s">
        <v>51</v>
      </c>
      <c r="AS18" s="2" t="s">
        <v>51</v>
      </c>
      <c r="AT18" s="3"/>
      <c r="AU18" s="2" t="s">
        <v>111</v>
      </c>
      <c r="AV18" s="3">
        <v>2204</v>
      </c>
    </row>
    <row r="19" spans="1:48" ht="30" customHeight="1" x14ac:dyDescent="0.3">
      <c r="A19" s="10" t="s">
        <v>112</v>
      </c>
      <c r="B19" s="10" t="s">
        <v>68</v>
      </c>
      <c r="C19" s="10" t="s">
        <v>69</v>
      </c>
      <c r="D19" s="11">
        <v>2</v>
      </c>
      <c r="E19" s="15"/>
      <c r="F19" s="15"/>
      <c r="G19" s="15"/>
      <c r="H19" s="15"/>
      <c r="I19" s="15"/>
      <c r="J19" s="15"/>
      <c r="K19" s="15"/>
      <c r="L19" s="15"/>
      <c r="M19" s="10" t="s">
        <v>51</v>
      </c>
      <c r="N19" s="2" t="s">
        <v>113</v>
      </c>
      <c r="O19" s="2" t="s">
        <v>51</v>
      </c>
      <c r="P19" s="2" t="s">
        <v>51</v>
      </c>
      <c r="Q19" s="2" t="s">
        <v>56</v>
      </c>
      <c r="R19" s="2" t="s">
        <v>60</v>
      </c>
      <c r="S19" s="2" t="s">
        <v>59</v>
      </c>
      <c r="T19" s="2" t="s">
        <v>59</v>
      </c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2" t="s">
        <v>51</v>
      </c>
      <c r="AS19" s="2" t="s">
        <v>51</v>
      </c>
      <c r="AT19" s="3"/>
      <c r="AU19" s="2" t="s">
        <v>114</v>
      </c>
      <c r="AV19" s="3">
        <v>2194</v>
      </c>
    </row>
    <row r="20" spans="1:48" ht="30" customHeight="1" x14ac:dyDescent="0.3">
      <c r="A20" s="10" t="s">
        <v>115</v>
      </c>
      <c r="B20" s="10" t="s">
        <v>116</v>
      </c>
      <c r="C20" s="10" t="s">
        <v>117</v>
      </c>
      <c r="D20" s="11">
        <v>8.4489999999999998</v>
      </c>
      <c r="E20" s="15"/>
      <c r="F20" s="15"/>
      <c r="G20" s="15"/>
      <c r="H20" s="15"/>
      <c r="I20" s="15"/>
      <c r="J20" s="15"/>
      <c r="K20" s="15"/>
      <c r="L20" s="15"/>
      <c r="M20" s="10" t="s">
        <v>51</v>
      </c>
      <c r="N20" s="2" t="s">
        <v>118</v>
      </c>
      <c r="O20" s="2" t="s">
        <v>51</v>
      </c>
      <c r="P20" s="2" t="s">
        <v>51</v>
      </c>
      <c r="Q20" s="2" t="s">
        <v>56</v>
      </c>
      <c r="R20" s="2" t="s">
        <v>59</v>
      </c>
      <c r="S20" s="2" t="s">
        <v>59</v>
      </c>
      <c r="T20" s="2" t="s">
        <v>60</v>
      </c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2" t="s">
        <v>51</v>
      </c>
      <c r="AS20" s="2" t="s">
        <v>51</v>
      </c>
      <c r="AT20" s="3"/>
      <c r="AU20" s="2" t="s">
        <v>119</v>
      </c>
      <c r="AV20" s="3">
        <v>1069</v>
      </c>
    </row>
    <row r="21" spans="1:48" ht="30" customHeight="1" x14ac:dyDescent="0.3">
      <c r="A21" s="10" t="s">
        <v>72</v>
      </c>
      <c r="B21" s="10" t="s">
        <v>51</v>
      </c>
      <c r="C21" s="10" t="s">
        <v>51</v>
      </c>
      <c r="D21" s="11"/>
      <c r="E21" s="15"/>
      <c r="F21" s="15"/>
      <c r="G21" s="15"/>
      <c r="H21" s="15"/>
      <c r="I21" s="15"/>
      <c r="J21" s="15"/>
      <c r="K21" s="15"/>
      <c r="L21" s="15"/>
      <c r="M21" s="10" t="s">
        <v>51</v>
      </c>
      <c r="N21" s="2" t="s">
        <v>73</v>
      </c>
      <c r="O21" s="2" t="s">
        <v>51</v>
      </c>
      <c r="P21" s="2" t="s">
        <v>51</v>
      </c>
      <c r="Q21" s="2" t="s">
        <v>51</v>
      </c>
      <c r="R21" s="2" t="s">
        <v>59</v>
      </c>
      <c r="S21" s="2" t="s">
        <v>59</v>
      </c>
      <c r="T21" s="2" t="s">
        <v>59</v>
      </c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2" t="s">
        <v>51</v>
      </c>
      <c r="AS21" s="2" t="s">
        <v>51</v>
      </c>
      <c r="AT21" s="3"/>
      <c r="AU21" s="2" t="s">
        <v>74</v>
      </c>
      <c r="AV21" s="3">
        <v>1071</v>
      </c>
    </row>
    <row r="22" spans="1:48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1:48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</row>
    <row r="24" spans="1:48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</row>
    <row r="25" spans="1:48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</row>
    <row r="26" spans="1:48" ht="30" customHeight="1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</row>
    <row r="27" spans="1:48" ht="30" customHeight="1" x14ac:dyDescent="0.3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</row>
    <row r="28" spans="1:48" ht="30" customHeight="1" x14ac:dyDescent="0.3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</row>
    <row r="29" spans="1:48" ht="30" customHeight="1" x14ac:dyDescent="0.3">
      <c r="A29" s="10" t="s">
        <v>120</v>
      </c>
      <c r="B29" s="11"/>
      <c r="C29" s="11"/>
      <c r="D29" s="11"/>
      <c r="E29" s="11"/>
      <c r="F29" s="15"/>
      <c r="G29" s="11"/>
      <c r="H29" s="15"/>
      <c r="I29" s="11"/>
      <c r="J29" s="15"/>
      <c r="K29" s="11"/>
      <c r="L29" s="15"/>
      <c r="M29" s="11"/>
      <c r="N29" t="s">
        <v>121</v>
      </c>
    </row>
    <row r="30" spans="1:48" ht="30" customHeight="1" x14ac:dyDescent="0.3">
      <c r="A30" s="13" t="s">
        <v>122</v>
      </c>
      <c r="B30" s="13" t="s">
        <v>51</v>
      </c>
      <c r="C30" s="14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8"/>
      <c r="O30" s="8"/>
      <c r="P30" s="8"/>
      <c r="Q30" s="7" t="s">
        <v>123</v>
      </c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</row>
    <row r="31" spans="1:48" ht="30" customHeight="1" x14ac:dyDescent="0.3">
      <c r="A31" s="10" t="s">
        <v>124</v>
      </c>
      <c r="B31" s="10" t="s">
        <v>125</v>
      </c>
      <c r="C31" s="10" t="s">
        <v>84</v>
      </c>
      <c r="D31" s="11">
        <v>4</v>
      </c>
      <c r="E31" s="15"/>
      <c r="F31" s="15"/>
      <c r="G31" s="15"/>
      <c r="H31" s="15"/>
      <c r="I31" s="15"/>
      <c r="J31" s="15"/>
      <c r="K31" s="15"/>
      <c r="L31" s="15"/>
      <c r="M31" s="10" t="s">
        <v>51</v>
      </c>
      <c r="N31" s="2" t="s">
        <v>126</v>
      </c>
      <c r="O31" s="2" t="s">
        <v>51</v>
      </c>
      <c r="P31" s="2" t="s">
        <v>51</v>
      </c>
      <c r="Q31" s="2" t="s">
        <v>123</v>
      </c>
      <c r="R31" s="2" t="s">
        <v>59</v>
      </c>
      <c r="S31" s="2" t="s">
        <v>59</v>
      </c>
      <c r="T31" s="2" t="s">
        <v>60</v>
      </c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2" t="s">
        <v>51</v>
      </c>
      <c r="AS31" s="2" t="s">
        <v>51</v>
      </c>
      <c r="AT31" s="3"/>
      <c r="AU31" s="2" t="s">
        <v>127</v>
      </c>
      <c r="AV31" s="3">
        <v>2160</v>
      </c>
    </row>
    <row r="32" spans="1:48" ht="30" customHeight="1" x14ac:dyDescent="0.3">
      <c r="A32" s="10" t="s">
        <v>128</v>
      </c>
      <c r="B32" s="10" t="s">
        <v>129</v>
      </c>
      <c r="C32" s="10" t="s">
        <v>130</v>
      </c>
      <c r="D32" s="11">
        <v>1</v>
      </c>
      <c r="E32" s="15"/>
      <c r="F32" s="15"/>
      <c r="G32" s="15"/>
      <c r="H32" s="15"/>
      <c r="I32" s="15"/>
      <c r="J32" s="15"/>
      <c r="K32" s="15"/>
      <c r="L32" s="15"/>
      <c r="M32" s="10" t="s">
        <v>51</v>
      </c>
      <c r="N32" s="2" t="s">
        <v>131</v>
      </c>
      <c r="O32" s="2" t="s">
        <v>51</v>
      </c>
      <c r="P32" s="2" t="s">
        <v>51</v>
      </c>
      <c r="Q32" s="2" t="s">
        <v>123</v>
      </c>
      <c r="R32" s="2" t="s">
        <v>59</v>
      </c>
      <c r="S32" s="2" t="s">
        <v>60</v>
      </c>
      <c r="T32" s="2" t="s">
        <v>59</v>
      </c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2" t="s">
        <v>51</v>
      </c>
      <c r="AS32" s="2" t="s">
        <v>51</v>
      </c>
      <c r="AT32" s="3"/>
      <c r="AU32" s="2" t="s">
        <v>132</v>
      </c>
      <c r="AV32" s="3">
        <v>2164</v>
      </c>
    </row>
    <row r="33" spans="1:48" ht="30" customHeight="1" x14ac:dyDescent="0.3">
      <c r="A33" s="10" t="s">
        <v>133</v>
      </c>
      <c r="B33" s="10" t="s">
        <v>134</v>
      </c>
      <c r="C33" s="10" t="s">
        <v>117</v>
      </c>
      <c r="D33" s="11">
        <v>0.13800000000000001</v>
      </c>
      <c r="E33" s="15"/>
      <c r="F33" s="15"/>
      <c r="G33" s="15"/>
      <c r="H33" s="15"/>
      <c r="I33" s="15"/>
      <c r="J33" s="15"/>
      <c r="K33" s="15"/>
      <c r="L33" s="15"/>
      <c r="M33" s="10" t="s">
        <v>51</v>
      </c>
      <c r="N33" s="2" t="s">
        <v>135</v>
      </c>
      <c r="O33" s="2" t="s">
        <v>51</v>
      </c>
      <c r="P33" s="2" t="s">
        <v>51</v>
      </c>
      <c r="Q33" s="2" t="s">
        <v>123</v>
      </c>
      <c r="R33" s="2" t="s">
        <v>59</v>
      </c>
      <c r="S33" s="2" t="s">
        <v>59</v>
      </c>
      <c r="T33" s="2" t="s">
        <v>60</v>
      </c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2" t="s">
        <v>51</v>
      </c>
      <c r="AS33" s="2" t="s">
        <v>51</v>
      </c>
      <c r="AT33" s="3"/>
      <c r="AU33" s="2" t="s">
        <v>136</v>
      </c>
      <c r="AV33" s="3">
        <v>2166</v>
      </c>
    </row>
    <row r="34" spans="1:48" ht="30" customHeight="1" x14ac:dyDescent="0.3">
      <c r="A34" s="10" t="s">
        <v>133</v>
      </c>
      <c r="B34" s="10" t="s">
        <v>137</v>
      </c>
      <c r="C34" s="10" t="s">
        <v>117</v>
      </c>
      <c r="D34" s="11">
        <v>0.45</v>
      </c>
      <c r="E34" s="15"/>
      <c r="F34" s="15"/>
      <c r="G34" s="15"/>
      <c r="H34" s="15"/>
      <c r="I34" s="15"/>
      <c r="J34" s="15"/>
      <c r="K34" s="15"/>
      <c r="L34" s="15"/>
      <c r="M34" s="10" t="s">
        <v>51</v>
      </c>
      <c r="N34" s="2" t="s">
        <v>138</v>
      </c>
      <c r="O34" s="2" t="s">
        <v>51</v>
      </c>
      <c r="P34" s="2" t="s">
        <v>51</v>
      </c>
      <c r="Q34" s="2" t="s">
        <v>123</v>
      </c>
      <c r="R34" s="2" t="s">
        <v>59</v>
      </c>
      <c r="S34" s="2" t="s">
        <v>59</v>
      </c>
      <c r="T34" s="2" t="s">
        <v>60</v>
      </c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2" t="s">
        <v>51</v>
      </c>
      <c r="AS34" s="2" t="s">
        <v>51</v>
      </c>
      <c r="AT34" s="3"/>
      <c r="AU34" s="2" t="s">
        <v>139</v>
      </c>
      <c r="AV34" s="3">
        <v>2167</v>
      </c>
    </row>
    <row r="35" spans="1:48" ht="30" customHeight="1" x14ac:dyDescent="0.3">
      <c r="A35" s="10" t="s">
        <v>133</v>
      </c>
      <c r="B35" s="10" t="s">
        <v>140</v>
      </c>
      <c r="C35" s="10" t="s">
        <v>117</v>
      </c>
      <c r="D35" s="11">
        <v>0.219</v>
      </c>
      <c r="E35" s="15"/>
      <c r="F35" s="15"/>
      <c r="G35" s="15"/>
      <c r="H35" s="15"/>
      <c r="I35" s="15"/>
      <c r="J35" s="15"/>
      <c r="K35" s="15"/>
      <c r="L35" s="15"/>
      <c r="M35" s="10" t="s">
        <v>51</v>
      </c>
      <c r="N35" s="2" t="s">
        <v>141</v>
      </c>
      <c r="O35" s="2" t="s">
        <v>51</v>
      </c>
      <c r="P35" s="2" t="s">
        <v>51</v>
      </c>
      <c r="Q35" s="2" t="s">
        <v>123</v>
      </c>
      <c r="R35" s="2" t="s">
        <v>59</v>
      </c>
      <c r="S35" s="2" t="s">
        <v>59</v>
      </c>
      <c r="T35" s="2" t="s">
        <v>60</v>
      </c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2" t="s">
        <v>51</v>
      </c>
      <c r="AS35" s="2" t="s">
        <v>51</v>
      </c>
      <c r="AT35" s="3"/>
      <c r="AU35" s="2" t="s">
        <v>142</v>
      </c>
      <c r="AV35" s="3">
        <v>2168</v>
      </c>
    </row>
    <row r="36" spans="1:48" ht="30" customHeight="1" x14ac:dyDescent="0.3">
      <c r="A36" s="10" t="s">
        <v>143</v>
      </c>
      <c r="B36" s="10" t="s">
        <v>144</v>
      </c>
      <c r="C36" s="10" t="s">
        <v>117</v>
      </c>
      <c r="D36" s="11">
        <v>0.78400000000000003</v>
      </c>
      <c r="E36" s="15"/>
      <c r="F36" s="15"/>
      <c r="G36" s="15"/>
      <c r="H36" s="15"/>
      <c r="I36" s="15"/>
      <c r="J36" s="15"/>
      <c r="K36" s="15"/>
      <c r="L36" s="15"/>
      <c r="M36" s="10" t="s">
        <v>51</v>
      </c>
      <c r="N36" s="2" t="s">
        <v>145</v>
      </c>
      <c r="O36" s="2" t="s">
        <v>51</v>
      </c>
      <c r="P36" s="2" t="s">
        <v>51</v>
      </c>
      <c r="Q36" s="2" t="s">
        <v>123</v>
      </c>
      <c r="R36" s="2" t="s">
        <v>60</v>
      </c>
      <c r="S36" s="2" t="s">
        <v>59</v>
      </c>
      <c r="T36" s="2" t="s">
        <v>59</v>
      </c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2" t="s">
        <v>51</v>
      </c>
      <c r="AS36" s="2" t="s">
        <v>51</v>
      </c>
      <c r="AT36" s="3"/>
      <c r="AU36" s="2" t="s">
        <v>146</v>
      </c>
      <c r="AV36" s="3">
        <v>2165</v>
      </c>
    </row>
    <row r="37" spans="1:48" ht="30" customHeight="1" x14ac:dyDescent="0.3">
      <c r="A37" s="10" t="s">
        <v>147</v>
      </c>
      <c r="B37" s="10" t="s">
        <v>148</v>
      </c>
      <c r="C37" s="10" t="s">
        <v>89</v>
      </c>
      <c r="D37" s="11">
        <v>14</v>
      </c>
      <c r="E37" s="15"/>
      <c r="F37" s="15"/>
      <c r="G37" s="15"/>
      <c r="H37" s="15"/>
      <c r="I37" s="15"/>
      <c r="J37" s="15"/>
      <c r="K37" s="15"/>
      <c r="L37" s="15"/>
      <c r="M37" s="10" t="s">
        <v>51</v>
      </c>
      <c r="N37" s="2" t="s">
        <v>149</v>
      </c>
      <c r="O37" s="2" t="s">
        <v>51</v>
      </c>
      <c r="P37" s="2" t="s">
        <v>51</v>
      </c>
      <c r="Q37" s="2" t="s">
        <v>123</v>
      </c>
      <c r="R37" s="2" t="s">
        <v>60</v>
      </c>
      <c r="S37" s="2" t="s">
        <v>59</v>
      </c>
      <c r="T37" s="2" t="s">
        <v>59</v>
      </c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2" t="s">
        <v>51</v>
      </c>
      <c r="AS37" s="2" t="s">
        <v>51</v>
      </c>
      <c r="AT37" s="3"/>
      <c r="AU37" s="2" t="s">
        <v>150</v>
      </c>
      <c r="AV37" s="3">
        <v>2162</v>
      </c>
    </row>
    <row r="38" spans="1:48" ht="30" customHeight="1" x14ac:dyDescent="0.3">
      <c r="A38" s="10" t="s">
        <v>151</v>
      </c>
      <c r="B38" s="10" t="s">
        <v>152</v>
      </c>
      <c r="C38" s="10" t="s">
        <v>89</v>
      </c>
      <c r="D38" s="11">
        <v>6</v>
      </c>
      <c r="E38" s="15"/>
      <c r="F38" s="15"/>
      <c r="G38" s="15"/>
      <c r="H38" s="15"/>
      <c r="I38" s="15"/>
      <c r="J38" s="15"/>
      <c r="K38" s="15"/>
      <c r="L38" s="15"/>
      <c r="M38" s="10" t="s">
        <v>51</v>
      </c>
      <c r="N38" s="2" t="s">
        <v>153</v>
      </c>
      <c r="O38" s="2" t="s">
        <v>51</v>
      </c>
      <c r="P38" s="2" t="s">
        <v>51</v>
      </c>
      <c r="Q38" s="2" t="s">
        <v>123</v>
      </c>
      <c r="R38" s="2" t="s">
        <v>60</v>
      </c>
      <c r="S38" s="2" t="s">
        <v>59</v>
      </c>
      <c r="T38" s="2" t="s">
        <v>59</v>
      </c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2" t="s">
        <v>51</v>
      </c>
      <c r="AS38" s="2" t="s">
        <v>51</v>
      </c>
      <c r="AT38" s="3"/>
      <c r="AU38" s="2" t="s">
        <v>154</v>
      </c>
      <c r="AV38" s="3">
        <v>2163</v>
      </c>
    </row>
    <row r="39" spans="1:48" ht="30" customHeight="1" x14ac:dyDescent="0.3">
      <c r="A39" s="10" t="s">
        <v>155</v>
      </c>
      <c r="B39" s="10" t="s">
        <v>156</v>
      </c>
      <c r="C39" s="10" t="s">
        <v>157</v>
      </c>
      <c r="D39" s="11">
        <v>77</v>
      </c>
      <c r="E39" s="15"/>
      <c r="F39" s="15"/>
      <c r="G39" s="15"/>
      <c r="H39" s="15"/>
      <c r="I39" s="15"/>
      <c r="J39" s="15"/>
      <c r="K39" s="15"/>
      <c r="L39" s="15"/>
      <c r="M39" s="10" t="s">
        <v>51</v>
      </c>
      <c r="N39" s="2" t="s">
        <v>158</v>
      </c>
      <c r="O39" s="2" t="s">
        <v>51</v>
      </c>
      <c r="P39" s="2" t="s">
        <v>51</v>
      </c>
      <c r="Q39" s="2" t="s">
        <v>123</v>
      </c>
      <c r="R39" s="2" t="s">
        <v>60</v>
      </c>
      <c r="S39" s="2" t="s">
        <v>59</v>
      </c>
      <c r="T39" s="2" t="s">
        <v>59</v>
      </c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2" t="s">
        <v>51</v>
      </c>
      <c r="AS39" s="2" t="s">
        <v>51</v>
      </c>
      <c r="AT39" s="3"/>
      <c r="AU39" s="2" t="s">
        <v>159</v>
      </c>
      <c r="AV39" s="3">
        <v>2186</v>
      </c>
    </row>
    <row r="40" spans="1:48" ht="30" customHeight="1" x14ac:dyDescent="0.3">
      <c r="A40" s="10" t="s">
        <v>160</v>
      </c>
      <c r="B40" s="10" t="s">
        <v>161</v>
      </c>
      <c r="C40" s="10" t="s">
        <v>157</v>
      </c>
      <c r="D40" s="11">
        <v>1</v>
      </c>
      <c r="E40" s="15"/>
      <c r="F40" s="15"/>
      <c r="G40" s="15"/>
      <c r="H40" s="15"/>
      <c r="I40" s="15"/>
      <c r="J40" s="15"/>
      <c r="K40" s="15"/>
      <c r="L40" s="15"/>
      <c r="M40" s="10" t="s">
        <v>51</v>
      </c>
      <c r="N40" s="2" t="s">
        <v>162</v>
      </c>
      <c r="O40" s="2" t="s">
        <v>51</v>
      </c>
      <c r="P40" s="2" t="s">
        <v>51</v>
      </c>
      <c r="Q40" s="2" t="s">
        <v>123</v>
      </c>
      <c r="R40" s="2" t="s">
        <v>60</v>
      </c>
      <c r="S40" s="2" t="s">
        <v>59</v>
      </c>
      <c r="T40" s="2" t="s">
        <v>59</v>
      </c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2" t="s">
        <v>51</v>
      </c>
      <c r="AS40" s="2" t="s">
        <v>51</v>
      </c>
      <c r="AT40" s="3"/>
      <c r="AU40" s="2" t="s">
        <v>163</v>
      </c>
      <c r="AV40" s="3">
        <v>2205</v>
      </c>
    </row>
    <row r="41" spans="1:48" ht="30" customHeight="1" x14ac:dyDescent="0.3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</row>
    <row r="42" spans="1:48" ht="30" customHeight="1" x14ac:dyDescent="0.3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</row>
    <row r="43" spans="1:48" ht="30" customHeight="1" x14ac:dyDescent="0.3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</row>
    <row r="44" spans="1:48" ht="30" customHeight="1" x14ac:dyDescent="0.3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</row>
    <row r="45" spans="1:48" ht="30" customHeight="1" x14ac:dyDescent="0.3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</row>
    <row r="46" spans="1:48" ht="30" customHeight="1" x14ac:dyDescent="0.3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</row>
    <row r="47" spans="1:48" ht="30" customHeight="1" x14ac:dyDescent="0.3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</row>
    <row r="48" spans="1:48" ht="30" customHeight="1" x14ac:dyDescent="0.3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</row>
    <row r="49" spans="1:48" ht="30" customHeight="1" x14ac:dyDescent="0.3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</row>
    <row r="50" spans="1:48" ht="30" customHeight="1" x14ac:dyDescent="0.3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</row>
    <row r="51" spans="1:48" ht="30" customHeight="1" x14ac:dyDescent="0.3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</row>
    <row r="52" spans="1:48" ht="30" customHeight="1" x14ac:dyDescent="0.3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</row>
    <row r="53" spans="1:48" ht="30" customHeight="1" x14ac:dyDescent="0.3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</row>
    <row r="54" spans="1:48" ht="30" customHeight="1" x14ac:dyDescent="0.3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</row>
    <row r="55" spans="1:48" ht="30" customHeight="1" x14ac:dyDescent="0.3">
      <c r="A55" s="10" t="s">
        <v>120</v>
      </c>
      <c r="B55" s="11"/>
      <c r="C55" s="11"/>
      <c r="D55" s="11"/>
      <c r="E55" s="11"/>
      <c r="F55" s="15"/>
      <c r="G55" s="11"/>
      <c r="H55" s="15"/>
      <c r="I55" s="11"/>
      <c r="J55" s="15"/>
      <c r="K55" s="11"/>
      <c r="L55" s="15"/>
      <c r="M55" s="11"/>
      <c r="N55" t="s">
        <v>121</v>
      </c>
    </row>
    <row r="56" spans="1:48" ht="30" customHeight="1" x14ac:dyDescent="0.3">
      <c r="A56" s="10" t="s">
        <v>164</v>
      </c>
      <c r="B56" s="10" t="s">
        <v>51</v>
      </c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3"/>
      <c r="O56" s="3"/>
      <c r="P56" s="3"/>
      <c r="Q56" s="2" t="s">
        <v>165</v>
      </c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</row>
    <row r="57" spans="1:48" ht="30" customHeight="1" x14ac:dyDescent="0.3">
      <c r="A57" s="10" t="s">
        <v>166</v>
      </c>
      <c r="B57" s="10" t="s">
        <v>51</v>
      </c>
      <c r="C57" s="10" t="s">
        <v>51</v>
      </c>
      <c r="D57" s="11"/>
      <c r="E57" s="15"/>
      <c r="F57" s="15"/>
      <c r="G57" s="15"/>
      <c r="H57" s="15"/>
      <c r="I57" s="15"/>
      <c r="J57" s="15"/>
      <c r="K57" s="15"/>
      <c r="L57" s="15"/>
      <c r="M57" s="10" t="s">
        <v>51</v>
      </c>
      <c r="N57" s="2" t="s">
        <v>167</v>
      </c>
      <c r="O57" s="2" t="s">
        <v>51</v>
      </c>
      <c r="P57" s="2" t="s">
        <v>51</v>
      </c>
      <c r="Q57" s="2" t="s">
        <v>165</v>
      </c>
      <c r="R57" s="2" t="s">
        <v>59</v>
      </c>
      <c r="S57" s="2" t="s">
        <v>59</v>
      </c>
      <c r="T57" s="2" t="s">
        <v>60</v>
      </c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2" t="s">
        <v>51</v>
      </c>
      <c r="AS57" s="2" t="s">
        <v>51</v>
      </c>
      <c r="AT57" s="3"/>
      <c r="AU57" s="2" t="s">
        <v>168</v>
      </c>
      <c r="AV57" s="3">
        <v>1103</v>
      </c>
    </row>
    <row r="58" spans="1:48" ht="30" customHeight="1" x14ac:dyDescent="0.3">
      <c r="A58" s="10" t="s">
        <v>169</v>
      </c>
      <c r="B58" s="10" t="s">
        <v>170</v>
      </c>
      <c r="C58" s="10" t="s">
        <v>171</v>
      </c>
      <c r="D58" s="11">
        <v>5465</v>
      </c>
      <c r="E58" s="15"/>
      <c r="F58" s="15"/>
      <c r="G58" s="15"/>
      <c r="H58" s="15"/>
      <c r="I58" s="15"/>
      <c r="J58" s="15"/>
      <c r="K58" s="15"/>
      <c r="L58" s="15"/>
      <c r="M58" s="10" t="s">
        <v>51</v>
      </c>
      <c r="N58" s="2" t="s">
        <v>172</v>
      </c>
      <c r="O58" s="2" t="s">
        <v>51</v>
      </c>
      <c r="P58" s="2" t="s">
        <v>51</v>
      </c>
      <c r="Q58" s="2" t="s">
        <v>165</v>
      </c>
      <c r="R58" s="2" t="s">
        <v>59</v>
      </c>
      <c r="S58" s="2" t="s">
        <v>59</v>
      </c>
      <c r="T58" s="2" t="s">
        <v>60</v>
      </c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2" t="s">
        <v>51</v>
      </c>
      <c r="AS58" s="2" t="s">
        <v>51</v>
      </c>
      <c r="AT58" s="3"/>
      <c r="AU58" s="2" t="s">
        <v>173</v>
      </c>
      <c r="AV58" s="3">
        <v>1104</v>
      </c>
    </row>
    <row r="59" spans="1:48" ht="30" customHeight="1" x14ac:dyDescent="0.3">
      <c r="A59" s="10" t="s">
        <v>174</v>
      </c>
      <c r="B59" s="10" t="s">
        <v>175</v>
      </c>
      <c r="C59" s="10" t="s">
        <v>89</v>
      </c>
      <c r="D59" s="11">
        <v>31</v>
      </c>
      <c r="E59" s="15"/>
      <c r="F59" s="15"/>
      <c r="G59" s="15"/>
      <c r="H59" s="15"/>
      <c r="I59" s="15"/>
      <c r="J59" s="15"/>
      <c r="K59" s="15"/>
      <c r="L59" s="15"/>
      <c r="M59" s="10" t="s">
        <v>51</v>
      </c>
      <c r="N59" s="2" t="s">
        <v>176</v>
      </c>
      <c r="O59" s="2" t="s">
        <v>51</v>
      </c>
      <c r="P59" s="2" t="s">
        <v>51</v>
      </c>
      <c r="Q59" s="2" t="s">
        <v>165</v>
      </c>
      <c r="R59" s="2" t="s">
        <v>60</v>
      </c>
      <c r="S59" s="2" t="s">
        <v>59</v>
      </c>
      <c r="T59" s="2" t="s">
        <v>59</v>
      </c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2" t="s">
        <v>51</v>
      </c>
      <c r="AS59" s="2" t="s">
        <v>51</v>
      </c>
      <c r="AT59" s="3"/>
      <c r="AU59" s="2" t="s">
        <v>177</v>
      </c>
      <c r="AV59" s="3">
        <v>2198</v>
      </c>
    </row>
    <row r="60" spans="1:48" ht="30" customHeight="1" x14ac:dyDescent="0.3">
      <c r="A60" s="10" t="s">
        <v>178</v>
      </c>
      <c r="B60" s="10" t="s">
        <v>175</v>
      </c>
      <c r="C60" s="10" t="s">
        <v>89</v>
      </c>
      <c r="D60" s="11">
        <v>4</v>
      </c>
      <c r="E60" s="15"/>
      <c r="F60" s="15"/>
      <c r="G60" s="15"/>
      <c r="H60" s="15"/>
      <c r="I60" s="15"/>
      <c r="J60" s="15"/>
      <c r="K60" s="15"/>
      <c r="L60" s="15"/>
      <c r="M60" s="10" t="s">
        <v>51</v>
      </c>
      <c r="N60" s="2" t="s">
        <v>179</v>
      </c>
      <c r="O60" s="2" t="s">
        <v>51</v>
      </c>
      <c r="P60" s="2" t="s">
        <v>51</v>
      </c>
      <c r="Q60" s="2" t="s">
        <v>165</v>
      </c>
      <c r="R60" s="2" t="s">
        <v>60</v>
      </c>
      <c r="S60" s="2" t="s">
        <v>59</v>
      </c>
      <c r="T60" s="2" t="s">
        <v>59</v>
      </c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2" t="s">
        <v>51</v>
      </c>
      <c r="AS60" s="2" t="s">
        <v>51</v>
      </c>
      <c r="AT60" s="3"/>
      <c r="AU60" s="2" t="s">
        <v>180</v>
      </c>
      <c r="AV60" s="3">
        <v>2199</v>
      </c>
    </row>
    <row r="61" spans="1:48" ht="30" customHeight="1" x14ac:dyDescent="0.3">
      <c r="A61" s="10" t="s">
        <v>181</v>
      </c>
      <c r="B61" s="10" t="s">
        <v>182</v>
      </c>
      <c r="C61" s="10" t="s">
        <v>183</v>
      </c>
      <c r="D61" s="11">
        <v>4.8410000000000002</v>
      </c>
      <c r="E61" s="15"/>
      <c r="F61" s="15"/>
      <c r="G61" s="15"/>
      <c r="H61" s="15"/>
      <c r="I61" s="15"/>
      <c r="J61" s="15"/>
      <c r="K61" s="15"/>
      <c r="L61" s="15"/>
      <c r="M61" s="10" t="s">
        <v>51</v>
      </c>
      <c r="N61" s="2" t="s">
        <v>184</v>
      </c>
      <c r="O61" s="2" t="s">
        <v>51</v>
      </c>
      <c r="P61" s="2" t="s">
        <v>51</v>
      </c>
      <c r="Q61" s="2" t="s">
        <v>165</v>
      </c>
      <c r="R61" s="2" t="s">
        <v>60</v>
      </c>
      <c r="S61" s="2" t="s">
        <v>59</v>
      </c>
      <c r="T61" s="2" t="s">
        <v>59</v>
      </c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2" t="s">
        <v>51</v>
      </c>
      <c r="AS61" s="2" t="s">
        <v>51</v>
      </c>
      <c r="AT61" s="3"/>
      <c r="AU61" s="2" t="s">
        <v>185</v>
      </c>
      <c r="AV61" s="3">
        <v>2147</v>
      </c>
    </row>
    <row r="62" spans="1:48" ht="30" customHeight="1" x14ac:dyDescent="0.3">
      <c r="A62" s="10" t="s">
        <v>181</v>
      </c>
      <c r="B62" s="10" t="s">
        <v>186</v>
      </c>
      <c r="C62" s="10" t="s">
        <v>183</v>
      </c>
      <c r="D62" s="11">
        <v>0.624</v>
      </c>
      <c r="E62" s="15"/>
      <c r="F62" s="15"/>
      <c r="G62" s="15"/>
      <c r="H62" s="15"/>
      <c r="I62" s="15"/>
      <c r="J62" s="15"/>
      <c r="K62" s="15"/>
      <c r="L62" s="15"/>
      <c r="M62" s="10" t="s">
        <v>51</v>
      </c>
      <c r="N62" s="2" t="s">
        <v>187</v>
      </c>
      <c r="O62" s="2" t="s">
        <v>51</v>
      </c>
      <c r="P62" s="2" t="s">
        <v>51</v>
      </c>
      <c r="Q62" s="2" t="s">
        <v>165</v>
      </c>
      <c r="R62" s="2" t="s">
        <v>60</v>
      </c>
      <c r="S62" s="2" t="s">
        <v>59</v>
      </c>
      <c r="T62" s="2" t="s">
        <v>59</v>
      </c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2" t="s">
        <v>51</v>
      </c>
      <c r="AS62" s="2" t="s">
        <v>51</v>
      </c>
      <c r="AT62" s="3"/>
      <c r="AU62" s="2" t="s">
        <v>188</v>
      </c>
      <c r="AV62" s="3">
        <v>1109</v>
      </c>
    </row>
    <row r="63" spans="1:48" ht="30" customHeight="1" x14ac:dyDescent="0.3">
      <c r="A63" s="10" t="s">
        <v>72</v>
      </c>
      <c r="B63" s="10" t="s">
        <v>51</v>
      </c>
      <c r="C63" s="10" t="s">
        <v>51</v>
      </c>
      <c r="D63" s="11"/>
      <c r="E63" s="15"/>
      <c r="F63" s="15"/>
      <c r="G63" s="15"/>
      <c r="H63" s="15"/>
      <c r="I63" s="15"/>
      <c r="J63" s="15"/>
      <c r="K63" s="15"/>
      <c r="L63" s="15"/>
      <c r="M63" s="10" t="s">
        <v>51</v>
      </c>
      <c r="N63" s="2" t="s">
        <v>73</v>
      </c>
      <c r="O63" s="2" t="s">
        <v>51</v>
      </c>
      <c r="P63" s="2" t="s">
        <v>51</v>
      </c>
      <c r="Q63" s="2" t="s">
        <v>51</v>
      </c>
      <c r="R63" s="2" t="s">
        <v>59</v>
      </c>
      <c r="S63" s="2" t="s">
        <v>59</v>
      </c>
      <c r="T63" s="2" t="s">
        <v>59</v>
      </c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2" t="s">
        <v>51</v>
      </c>
      <c r="AS63" s="2" t="s">
        <v>51</v>
      </c>
      <c r="AT63" s="3"/>
      <c r="AU63" s="2" t="s">
        <v>189</v>
      </c>
      <c r="AV63" s="3">
        <v>2195</v>
      </c>
    </row>
    <row r="64" spans="1:48" ht="30" customHeight="1" x14ac:dyDescent="0.3">
      <c r="A64" s="10" t="s">
        <v>190</v>
      </c>
      <c r="B64" s="10" t="s">
        <v>51</v>
      </c>
      <c r="C64" s="10" t="s">
        <v>51</v>
      </c>
      <c r="D64" s="11"/>
      <c r="E64" s="15"/>
      <c r="F64" s="15"/>
      <c r="G64" s="15"/>
      <c r="H64" s="15"/>
      <c r="I64" s="15"/>
      <c r="J64" s="15"/>
      <c r="K64" s="15"/>
      <c r="L64" s="15"/>
      <c r="M64" s="10" t="s">
        <v>51</v>
      </c>
      <c r="N64" s="2" t="s">
        <v>191</v>
      </c>
      <c r="O64" s="2" t="s">
        <v>51</v>
      </c>
      <c r="P64" s="2" t="s">
        <v>51</v>
      </c>
      <c r="Q64" s="2" t="s">
        <v>165</v>
      </c>
      <c r="R64" s="2" t="s">
        <v>59</v>
      </c>
      <c r="S64" s="2" t="s">
        <v>59</v>
      </c>
      <c r="T64" s="2" t="s">
        <v>60</v>
      </c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2" t="s">
        <v>51</v>
      </c>
      <c r="AS64" s="2" t="s">
        <v>51</v>
      </c>
      <c r="AT64" s="3"/>
      <c r="AU64" s="2" t="s">
        <v>192</v>
      </c>
      <c r="AV64" s="3">
        <v>1134</v>
      </c>
    </row>
    <row r="65" spans="1:48" ht="30" customHeight="1" x14ac:dyDescent="0.3">
      <c r="A65" s="10" t="s">
        <v>193</v>
      </c>
      <c r="B65" s="10" t="s">
        <v>194</v>
      </c>
      <c r="C65" s="10" t="s">
        <v>89</v>
      </c>
      <c r="D65" s="11">
        <v>18</v>
      </c>
      <c r="E65" s="15"/>
      <c r="F65" s="15"/>
      <c r="G65" s="15"/>
      <c r="H65" s="15"/>
      <c r="I65" s="15"/>
      <c r="J65" s="15"/>
      <c r="K65" s="15"/>
      <c r="L65" s="15"/>
      <c r="M65" s="10" t="s">
        <v>51</v>
      </c>
      <c r="N65" s="2" t="s">
        <v>195</v>
      </c>
      <c r="O65" s="2" t="s">
        <v>51</v>
      </c>
      <c r="P65" s="2" t="s">
        <v>51</v>
      </c>
      <c r="Q65" s="2" t="s">
        <v>165</v>
      </c>
      <c r="R65" s="2" t="s">
        <v>60</v>
      </c>
      <c r="S65" s="2" t="s">
        <v>59</v>
      </c>
      <c r="T65" s="2" t="s">
        <v>59</v>
      </c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2" t="s">
        <v>51</v>
      </c>
      <c r="AS65" s="2" t="s">
        <v>51</v>
      </c>
      <c r="AT65" s="3"/>
      <c r="AU65" s="2" t="s">
        <v>196</v>
      </c>
      <c r="AV65" s="3">
        <v>2200</v>
      </c>
    </row>
    <row r="66" spans="1:48" ht="30" customHeight="1" x14ac:dyDescent="0.3">
      <c r="A66" s="10" t="s">
        <v>197</v>
      </c>
      <c r="B66" s="10" t="s">
        <v>198</v>
      </c>
      <c r="C66" s="10" t="s">
        <v>89</v>
      </c>
      <c r="D66" s="11">
        <v>36</v>
      </c>
      <c r="E66" s="15"/>
      <c r="F66" s="15"/>
      <c r="G66" s="15"/>
      <c r="H66" s="15"/>
      <c r="I66" s="15"/>
      <c r="J66" s="15"/>
      <c r="K66" s="15"/>
      <c r="L66" s="15"/>
      <c r="M66" s="10" t="s">
        <v>51</v>
      </c>
      <c r="N66" s="2" t="s">
        <v>199</v>
      </c>
      <c r="O66" s="2" t="s">
        <v>51</v>
      </c>
      <c r="P66" s="2" t="s">
        <v>51</v>
      </c>
      <c r="Q66" s="2" t="s">
        <v>165</v>
      </c>
      <c r="R66" s="2" t="s">
        <v>60</v>
      </c>
      <c r="S66" s="2" t="s">
        <v>59</v>
      </c>
      <c r="T66" s="2" t="s">
        <v>59</v>
      </c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2" t="s">
        <v>51</v>
      </c>
      <c r="AS66" s="2" t="s">
        <v>51</v>
      </c>
      <c r="AT66" s="3"/>
      <c r="AU66" s="2" t="s">
        <v>200</v>
      </c>
      <c r="AV66" s="3">
        <v>2151</v>
      </c>
    </row>
    <row r="67" spans="1:48" ht="30" customHeight="1" x14ac:dyDescent="0.3">
      <c r="A67" s="10" t="s">
        <v>197</v>
      </c>
      <c r="B67" s="10" t="s">
        <v>201</v>
      </c>
      <c r="C67" s="10" t="s">
        <v>89</v>
      </c>
      <c r="D67" s="11">
        <v>8</v>
      </c>
      <c r="E67" s="15"/>
      <c r="F67" s="15"/>
      <c r="G67" s="15"/>
      <c r="H67" s="15"/>
      <c r="I67" s="15"/>
      <c r="J67" s="15"/>
      <c r="K67" s="15"/>
      <c r="L67" s="15"/>
      <c r="M67" s="10" t="s">
        <v>51</v>
      </c>
      <c r="N67" s="2" t="s">
        <v>202</v>
      </c>
      <c r="O67" s="2" t="s">
        <v>51</v>
      </c>
      <c r="P67" s="2" t="s">
        <v>51</v>
      </c>
      <c r="Q67" s="2" t="s">
        <v>165</v>
      </c>
      <c r="R67" s="2" t="s">
        <v>60</v>
      </c>
      <c r="S67" s="2" t="s">
        <v>59</v>
      </c>
      <c r="T67" s="2" t="s">
        <v>59</v>
      </c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2" t="s">
        <v>51</v>
      </c>
      <c r="AS67" s="2" t="s">
        <v>51</v>
      </c>
      <c r="AT67" s="3"/>
      <c r="AU67" s="2" t="s">
        <v>203</v>
      </c>
      <c r="AV67" s="3">
        <v>2152</v>
      </c>
    </row>
    <row r="68" spans="1:48" ht="30" customHeight="1" x14ac:dyDescent="0.3">
      <c r="A68" s="10" t="s">
        <v>204</v>
      </c>
      <c r="B68" s="10" t="s">
        <v>205</v>
      </c>
      <c r="C68" s="10" t="s">
        <v>89</v>
      </c>
      <c r="D68" s="11">
        <v>4</v>
      </c>
      <c r="E68" s="15"/>
      <c r="F68" s="15"/>
      <c r="G68" s="15"/>
      <c r="H68" s="15"/>
      <c r="I68" s="15"/>
      <c r="J68" s="15"/>
      <c r="K68" s="15"/>
      <c r="L68" s="15"/>
      <c r="M68" s="10" t="s">
        <v>206</v>
      </c>
      <c r="N68" s="2" t="s">
        <v>207</v>
      </c>
      <c r="O68" s="2" t="s">
        <v>51</v>
      </c>
      <c r="P68" s="2" t="s">
        <v>51</v>
      </c>
      <c r="Q68" s="2" t="s">
        <v>165</v>
      </c>
      <c r="R68" s="2" t="s">
        <v>60</v>
      </c>
      <c r="S68" s="2" t="s">
        <v>59</v>
      </c>
      <c r="T68" s="2" t="s">
        <v>59</v>
      </c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2" t="s">
        <v>51</v>
      </c>
      <c r="AS68" s="2" t="s">
        <v>51</v>
      </c>
      <c r="AT68" s="3"/>
      <c r="AU68" s="2" t="s">
        <v>208</v>
      </c>
      <c r="AV68" s="3">
        <v>2153</v>
      </c>
    </row>
    <row r="69" spans="1:48" ht="30" customHeight="1" x14ac:dyDescent="0.3">
      <c r="A69" s="10" t="s">
        <v>209</v>
      </c>
      <c r="B69" s="10" t="s">
        <v>210</v>
      </c>
      <c r="C69" s="10" t="s">
        <v>79</v>
      </c>
      <c r="D69" s="11">
        <v>19</v>
      </c>
      <c r="E69" s="15"/>
      <c r="F69" s="15"/>
      <c r="G69" s="15"/>
      <c r="H69" s="15"/>
      <c r="I69" s="15"/>
      <c r="J69" s="15"/>
      <c r="K69" s="15"/>
      <c r="L69" s="15"/>
      <c r="M69" s="10" t="s">
        <v>51</v>
      </c>
      <c r="N69" s="2" t="s">
        <v>211</v>
      </c>
      <c r="O69" s="2" t="s">
        <v>51</v>
      </c>
      <c r="P69" s="2" t="s">
        <v>51</v>
      </c>
      <c r="Q69" s="2" t="s">
        <v>165</v>
      </c>
      <c r="R69" s="2" t="s">
        <v>60</v>
      </c>
      <c r="S69" s="2" t="s">
        <v>59</v>
      </c>
      <c r="T69" s="2" t="s">
        <v>59</v>
      </c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2" t="s">
        <v>51</v>
      </c>
      <c r="AS69" s="2" t="s">
        <v>51</v>
      </c>
      <c r="AT69" s="3"/>
      <c r="AU69" s="2" t="s">
        <v>212</v>
      </c>
      <c r="AV69" s="3">
        <v>1138</v>
      </c>
    </row>
    <row r="70" spans="1:48" ht="30" customHeight="1" x14ac:dyDescent="0.3">
      <c r="A70" s="10" t="s">
        <v>72</v>
      </c>
      <c r="B70" s="10" t="s">
        <v>51</v>
      </c>
      <c r="C70" s="10" t="s">
        <v>51</v>
      </c>
      <c r="D70" s="11"/>
      <c r="E70" s="15"/>
      <c r="F70" s="15"/>
      <c r="G70" s="15"/>
      <c r="H70" s="15"/>
      <c r="I70" s="15"/>
      <c r="J70" s="15"/>
      <c r="K70" s="15"/>
      <c r="L70" s="15"/>
      <c r="M70" s="10" t="s">
        <v>51</v>
      </c>
      <c r="N70" s="2" t="s">
        <v>73</v>
      </c>
      <c r="O70" s="2" t="s">
        <v>51</v>
      </c>
      <c r="P70" s="2" t="s">
        <v>51</v>
      </c>
      <c r="Q70" s="2" t="s">
        <v>51</v>
      </c>
      <c r="R70" s="2" t="s">
        <v>59</v>
      </c>
      <c r="S70" s="2" t="s">
        <v>59</v>
      </c>
      <c r="T70" s="2" t="s">
        <v>59</v>
      </c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2" t="s">
        <v>51</v>
      </c>
      <c r="AS70" s="2" t="s">
        <v>51</v>
      </c>
      <c r="AT70" s="3"/>
      <c r="AU70" s="2" t="s">
        <v>189</v>
      </c>
      <c r="AV70" s="3">
        <v>1159</v>
      </c>
    </row>
    <row r="71" spans="1:48" ht="30" customHeight="1" x14ac:dyDescent="0.3">
      <c r="A71" s="10" t="s">
        <v>213</v>
      </c>
      <c r="B71" s="10" t="s">
        <v>51</v>
      </c>
      <c r="C71" s="10" t="s">
        <v>51</v>
      </c>
      <c r="D71" s="11"/>
      <c r="E71" s="15"/>
      <c r="F71" s="15"/>
      <c r="G71" s="15"/>
      <c r="H71" s="15"/>
      <c r="I71" s="15"/>
      <c r="J71" s="15"/>
      <c r="K71" s="15"/>
      <c r="L71" s="15"/>
      <c r="M71" s="10" t="s">
        <v>51</v>
      </c>
      <c r="N71" s="2" t="s">
        <v>214</v>
      </c>
      <c r="O71" s="2" t="s">
        <v>51</v>
      </c>
      <c r="P71" s="2" t="s">
        <v>51</v>
      </c>
      <c r="Q71" s="2" t="s">
        <v>165</v>
      </c>
      <c r="R71" s="2" t="s">
        <v>59</v>
      </c>
      <c r="S71" s="2" t="s">
        <v>59</v>
      </c>
      <c r="T71" s="2" t="s">
        <v>60</v>
      </c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2" t="s">
        <v>51</v>
      </c>
      <c r="AS71" s="2" t="s">
        <v>51</v>
      </c>
      <c r="AT71" s="3"/>
      <c r="AU71" s="2" t="s">
        <v>215</v>
      </c>
      <c r="AV71" s="3">
        <v>1139</v>
      </c>
    </row>
    <row r="72" spans="1:48" ht="30" customHeight="1" x14ac:dyDescent="0.3">
      <c r="A72" s="10" t="s">
        <v>216</v>
      </c>
      <c r="B72" s="10" t="s">
        <v>217</v>
      </c>
      <c r="C72" s="10" t="s">
        <v>89</v>
      </c>
      <c r="D72" s="11">
        <v>108</v>
      </c>
      <c r="E72" s="15"/>
      <c r="F72" s="15"/>
      <c r="G72" s="15"/>
      <c r="H72" s="15"/>
      <c r="I72" s="15"/>
      <c r="J72" s="15"/>
      <c r="K72" s="15"/>
      <c r="L72" s="15"/>
      <c r="M72" s="10" t="s">
        <v>51</v>
      </c>
      <c r="N72" s="2" t="s">
        <v>218</v>
      </c>
      <c r="O72" s="2" t="s">
        <v>51</v>
      </c>
      <c r="P72" s="2" t="s">
        <v>51</v>
      </c>
      <c r="Q72" s="2" t="s">
        <v>165</v>
      </c>
      <c r="R72" s="2" t="s">
        <v>60</v>
      </c>
      <c r="S72" s="2" t="s">
        <v>59</v>
      </c>
      <c r="T72" s="2" t="s">
        <v>59</v>
      </c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2" t="s">
        <v>51</v>
      </c>
      <c r="AS72" s="2" t="s">
        <v>51</v>
      </c>
      <c r="AT72" s="3"/>
      <c r="AU72" s="2" t="s">
        <v>219</v>
      </c>
      <c r="AV72" s="3">
        <v>2169</v>
      </c>
    </row>
    <row r="73" spans="1:48" ht="30" customHeight="1" x14ac:dyDescent="0.3">
      <c r="A73" s="10" t="s">
        <v>216</v>
      </c>
      <c r="B73" s="10" t="s">
        <v>220</v>
      </c>
      <c r="C73" s="10" t="s">
        <v>89</v>
      </c>
      <c r="D73" s="11">
        <v>9</v>
      </c>
      <c r="E73" s="15"/>
      <c r="F73" s="15"/>
      <c r="G73" s="15"/>
      <c r="H73" s="15"/>
      <c r="I73" s="15"/>
      <c r="J73" s="15"/>
      <c r="K73" s="15"/>
      <c r="L73" s="15"/>
      <c r="M73" s="10" t="s">
        <v>51</v>
      </c>
      <c r="N73" s="2" t="s">
        <v>221</v>
      </c>
      <c r="O73" s="2" t="s">
        <v>51</v>
      </c>
      <c r="P73" s="2" t="s">
        <v>51</v>
      </c>
      <c r="Q73" s="2" t="s">
        <v>165</v>
      </c>
      <c r="R73" s="2" t="s">
        <v>60</v>
      </c>
      <c r="S73" s="2" t="s">
        <v>59</v>
      </c>
      <c r="T73" s="2" t="s">
        <v>59</v>
      </c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2" t="s">
        <v>51</v>
      </c>
      <c r="AS73" s="2" t="s">
        <v>51</v>
      </c>
      <c r="AT73" s="3"/>
      <c r="AU73" s="2" t="s">
        <v>222</v>
      </c>
      <c r="AV73" s="3">
        <v>1146</v>
      </c>
    </row>
    <row r="74" spans="1:48" ht="30" customHeight="1" x14ac:dyDescent="0.3">
      <c r="A74" s="10" t="s">
        <v>216</v>
      </c>
      <c r="B74" s="10" t="s">
        <v>223</v>
      </c>
      <c r="C74" s="10" t="s">
        <v>89</v>
      </c>
      <c r="D74" s="11">
        <v>11</v>
      </c>
      <c r="E74" s="15"/>
      <c r="F74" s="15"/>
      <c r="G74" s="15"/>
      <c r="H74" s="15"/>
      <c r="I74" s="15"/>
      <c r="J74" s="15"/>
      <c r="K74" s="15"/>
      <c r="L74" s="15"/>
      <c r="M74" s="10" t="s">
        <v>51</v>
      </c>
      <c r="N74" s="2" t="s">
        <v>224</v>
      </c>
      <c r="O74" s="2" t="s">
        <v>51</v>
      </c>
      <c r="P74" s="2" t="s">
        <v>51</v>
      </c>
      <c r="Q74" s="2" t="s">
        <v>165</v>
      </c>
      <c r="R74" s="2" t="s">
        <v>60</v>
      </c>
      <c r="S74" s="2" t="s">
        <v>59</v>
      </c>
      <c r="T74" s="2" t="s">
        <v>59</v>
      </c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2" t="s">
        <v>51</v>
      </c>
      <c r="AS74" s="2" t="s">
        <v>51</v>
      </c>
      <c r="AT74" s="3"/>
      <c r="AU74" s="2" t="s">
        <v>225</v>
      </c>
      <c r="AV74" s="3">
        <v>2170</v>
      </c>
    </row>
    <row r="75" spans="1:48" ht="30" customHeight="1" x14ac:dyDescent="0.3">
      <c r="A75" s="10" t="s">
        <v>216</v>
      </c>
      <c r="B75" s="10" t="s">
        <v>226</v>
      </c>
      <c r="C75" s="10" t="s">
        <v>89</v>
      </c>
      <c r="D75" s="11">
        <v>18</v>
      </c>
      <c r="E75" s="15"/>
      <c r="F75" s="15"/>
      <c r="G75" s="15"/>
      <c r="H75" s="15"/>
      <c r="I75" s="15"/>
      <c r="J75" s="15"/>
      <c r="K75" s="15"/>
      <c r="L75" s="15"/>
      <c r="M75" s="10" t="s">
        <v>51</v>
      </c>
      <c r="N75" s="2" t="s">
        <v>227</v>
      </c>
      <c r="O75" s="2" t="s">
        <v>51</v>
      </c>
      <c r="P75" s="2" t="s">
        <v>51</v>
      </c>
      <c r="Q75" s="2" t="s">
        <v>165</v>
      </c>
      <c r="R75" s="2" t="s">
        <v>60</v>
      </c>
      <c r="S75" s="2" t="s">
        <v>59</v>
      </c>
      <c r="T75" s="2" t="s">
        <v>59</v>
      </c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2" t="s">
        <v>51</v>
      </c>
      <c r="AS75" s="2" t="s">
        <v>51</v>
      </c>
      <c r="AT75" s="3"/>
      <c r="AU75" s="2" t="s">
        <v>228</v>
      </c>
      <c r="AV75" s="3">
        <v>2171</v>
      </c>
    </row>
    <row r="76" spans="1:48" ht="30" customHeight="1" x14ac:dyDescent="0.3">
      <c r="A76" s="10" t="s">
        <v>229</v>
      </c>
      <c r="B76" s="10" t="s">
        <v>51</v>
      </c>
      <c r="C76" s="10" t="s">
        <v>89</v>
      </c>
      <c r="D76" s="11">
        <v>23</v>
      </c>
      <c r="E76" s="15"/>
      <c r="F76" s="15"/>
      <c r="G76" s="15"/>
      <c r="H76" s="15"/>
      <c r="I76" s="15"/>
      <c r="J76" s="15"/>
      <c r="K76" s="15"/>
      <c r="L76" s="15"/>
      <c r="M76" s="10" t="s">
        <v>51</v>
      </c>
      <c r="N76" s="2" t="s">
        <v>230</v>
      </c>
      <c r="O76" s="2" t="s">
        <v>51</v>
      </c>
      <c r="P76" s="2" t="s">
        <v>51</v>
      </c>
      <c r="Q76" s="2" t="s">
        <v>165</v>
      </c>
      <c r="R76" s="2" t="s">
        <v>60</v>
      </c>
      <c r="S76" s="2" t="s">
        <v>59</v>
      </c>
      <c r="T76" s="2" t="s">
        <v>59</v>
      </c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2" t="s">
        <v>51</v>
      </c>
      <c r="AS76" s="2" t="s">
        <v>51</v>
      </c>
      <c r="AT76" s="3"/>
      <c r="AU76" s="2" t="s">
        <v>231</v>
      </c>
      <c r="AV76" s="3">
        <v>2172</v>
      </c>
    </row>
    <row r="77" spans="1:48" ht="30" customHeight="1" x14ac:dyDescent="0.3">
      <c r="A77" s="10" t="s">
        <v>232</v>
      </c>
      <c r="B77" s="10" t="s">
        <v>233</v>
      </c>
      <c r="C77" s="10" t="s">
        <v>89</v>
      </c>
      <c r="D77" s="11">
        <v>18</v>
      </c>
      <c r="E77" s="15"/>
      <c r="F77" s="15"/>
      <c r="G77" s="15"/>
      <c r="H77" s="15"/>
      <c r="I77" s="15"/>
      <c r="J77" s="15"/>
      <c r="K77" s="15"/>
      <c r="L77" s="15"/>
      <c r="M77" s="10" t="s">
        <v>51</v>
      </c>
      <c r="N77" s="2" t="s">
        <v>234</v>
      </c>
      <c r="O77" s="2" t="s">
        <v>51</v>
      </c>
      <c r="P77" s="2" t="s">
        <v>51</v>
      </c>
      <c r="Q77" s="2" t="s">
        <v>165</v>
      </c>
      <c r="R77" s="2" t="s">
        <v>60</v>
      </c>
      <c r="S77" s="2" t="s">
        <v>59</v>
      </c>
      <c r="T77" s="2" t="s">
        <v>59</v>
      </c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2" t="s">
        <v>51</v>
      </c>
      <c r="AS77" s="2" t="s">
        <v>51</v>
      </c>
      <c r="AT77" s="3"/>
      <c r="AU77" s="2" t="s">
        <v>235</v>
      </c>
      <c r="AV77" s="3">
        <v>1149</v>
      </c>
    </row>
    <row r="78" spans="1:48" ht="30" customHeight="1" x14ac:dyDescent="0.3">
      <c r="A78" s="10" t="s">
        <v>236</v>
      </c>
      <c r="B78" s="10" t="s">
        <v>51</v>
      </c>
      <c r="C78" s="10" t="s">
        <v>79</v>
      </c>
      <c r="D78" s="11">
        <v>9</v>
      </c>
      <c r="E78" s="15"/>
      <c r="F78" s="15"/>
      <c r="G78" s="15"/>
      <c r="H78" s="15"/>
      <c r="I78" s="15"/>
      <c r="J78" s="15"/>
      <c r="K78" s="15"/>
      <c r="L78" s="15"/>
      <c r="M78" s="10" t="s">
        <v>51</v>
      </c>
      <c r="N78" s="2" t="s">
        <v>237</v>
      </c>
      <c r="O78" s="2" t="s">
        <v>51</v>
      </c>
      <c r="P78" s="2" t="s">
        <v>51</v>
      </c>
      <c r="Q78" s="2" t="s">
        <v>165</v>
      </c>
      <c r="R78" s="2" t="s">
        <v>60</v>
      </c>
      <c r="S78" s="2" t="s">
        <v>59</v>
      </c>
      <c r="T78" s="2" t="s">
        <v>59</v>
      </c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2" t="s">
        <v>51</v>
      </c>
      <c r="AS78" s="2" t="s">
        <v>51</v>
      </c>
      <c r="AT78" s="3"/>
      <c r="AU78" s="2" t="s">
        <v>238</v>
      </c>
      <c r="AV78" s="3">
        <v>1152</v>
      </c>
    </row>
    <row r="79" spans="1:48" ht="30" customHeight="1" x14ac:dyDescent="0.3">
      <c r="A79" s="10" t="s">
        <v>72</v>
      </c>
      <c r="B79" s="10" t="s">
        <v>51</v>
      </c>
      <c r="C79" s="10" t="s">
        <v>51</v>
      </c>
      <c r="D79" s="11"/>
      <c r="E79" s="15"/>
      <c r="F79" s="15"/>
      <c r="G79" s="15"/>
      <c r="H79" s="15"/>
      <c r="I79" s="15"/>
      <c r="J79" s="15"/>
      <c r="K79" s="15"/>
      <c r="L79" s="15"/>
      <c r="M79" s="10" t="s">
        <v>51</v>
      </c>
      <c r="N79" s="2" t="s">
        <v>73</v>
      </c>
      <c r="O79" s="2" t="s">
        <v>51</v>
      </c>
      <c r="P79" s="2" t="s">
        <v>51</v>
      </c>
      <c r="Q79" s="2" t="s">
        <v>51</v>
      </c>
      <c r="R79" s="2" t="s">
        <v>59</v>
      </c>
      <c r="S79" s="2" t="s">
        <v>59</v>
      </c>
      <c r="T79" s="2" t="s">
        <v>59</v>
      </c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2" t="s">
        <v>51</v>
      </c>
      <c r="AS79" s="2" t="s">
        <v>51</v>
      </c>
      <c r="AT79" s="3"/>
      <c r="AU79" s="2" t="s">
        <v>189</v>
      </c>
      <c r="AV79" s="3">
        <v>1160</v>
      </c>
    </row>
    <row r="80" spans="1:48" ht="30" customHeight="1" x14ac:dyDescent="0.3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</row>
    <row r="81" spans="1:48" ht="30" customHeight="1" x14ac:dyDescent="0.3">
      <c r="A81" s="10" t="s">
        <v>120</v>
      </c>
      <c r="B81" s="11"/>
      <c r="C81" s="11"/>
      <c r="D81" s="11"/>
      <c r="E81" s="11"/>
      <c r="F81" s="15"/>
      <c r="G81" s="11"/>
      <c r="H81" s="15"/>
      <c r="I81" s="11"/>
      <c r="J81" s="15"/>
      <c r="K81" s="11"/>
      <c r="L81" s="15"/>
      <c r="M81" s="11"/>
      <c r="N81" t="s">
        <v>121</v>
      </c>
    </row>
    <row r="82" spans="1:48" ht="30" customHeight="1" x14ac:dyDescent="0.3">
      <c r="A82" s="13" t="s">
        <v>239</v>
      </c>
      <c r="B82" s="13" t="s">
        <v>51</v>
      </c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8"/>
      <c r="O82" s="8"/>
      <c r="P82" s="8"/>
      <c r="Q82" s="7" t="s">
        <v>240</v>
      </c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</row>
    <row r="83" spans="1:48" ht="30" customHeight="1" x14ac:dyDescent="0.3">
      <c r="A83" s="10" t="s">
        <v>241</v>
      </c>
      <c r="B83" s="10" t="s">
        <v>51</v>
      </c>
      <c r="C83" s="10" t="s">
        <v>51</v>
      </c>
      <c r="D83" s="11"/>
      <c r="E83" s="15"/>
      <c r="F83" s="15"/>
      <c r="G83" s="15"/>
      <c r="H83" s="15"/>
      <c r="I83" s="15"/>
      <c r="J83" s="15"/>
      <c r="K83" s="15"/>
      <c r="L83" s="15"/>
      <c r="M83" s="10" t="s">
        <v>51</v>
      </c>
      <c r="N83" s="2" t="s">
        <v>242</v>
      </c>
      <c r="O83" s="2" t="s">
        <v>51</v>
      </c>
      <c r="P83" s="2" t="s">
        <v>51</v>
      </c>
      <c r="Q83" s="2" t="s">
        <v>240</v>
      </c>
      <c r="R83" s="2" t="s">
        <v>59</v>
      </c>
      <c r="S83" s="2" t="s">
        <v>59</v>
      </c>
      <c r="T83" s="2" t="s">
        <v>60</v>
      </c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2" t="s">
        <v>51</v>
      </c>
      <c r="AS83" s="2" t="s">
        <v>51</v>
      </c>
      <c r="AT83" s="3"/>
      <c r="AU83" s="2" t="s">
        <v>243</v>
      </c>
      <c r="AV83" s="3">
        <v>1167</v>
      </c>
    </row>
    <row r="84" spans="1:48" ht="30" customHeight="1" x14ac:dyDescent="0.3">
      <c r="A84" s="10" t="s">
        <v>244</v>
      </c>
      <c r="B84" s="10" t="s">
        <v>245</v>
      </c>
      <c r="C84" s="10" t="s">
        <v>89</v>
      </c>
      <c r="D84" s="11">
        <v>17</v>
      </c>
      <c r="E84" s="15"/>
      <c r="F84" s="15"/>
      <c r="G84" s="15"/>
      <c r="H84" s="15"/>
      <c r="I84" s="15"/>
      <c r="J84" s="15"/>
      <c r="K84" s="15"/>
      <c r="L84" s="15"/>
      <c r="M84" s="10" t="s">
        <v>51</v>
      </c>
      <c r="N84" s="2" t="s">
        <v>246</v>
      </c>
      <c r="O84" s="2" t="s">
        <v>51</v>
      </c>
      <c r="P84" s="2" t="s">
        <v>51</v>
      </c>
      <c r="Q84" s="2" t="s">
        <v>240</v>
      </c>
      <c r="R84" s="2" t="s">
        <v>60</v>
      </c>
      <c r="S84" s="2" t="s">
        <v>59</v>
      </c>
      <c r="T84" s="2" t="s">
        <v>59</v>
      </c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2" t="s">
        <v>51</v>
      </c>
      <c r="AS84" s="2" t="s">
        <v>51</v>
      </c>
      <c r="AT84" s="3"/>
      <c r="AU84" s="2" t="s">
        <v>247</v>
      </c>
      <c r="AV84" s="3">
        <v>1168</v>
      </c>
    </row>
    <row r="85" spans="1:48" ht="30" customHeight="1" x14ac:dyDescent="0.3">
      <c r="A85" s="10" t="s">
        <v>248</v>
      </c>
      <c r="B85" s="10" t="s">
        <v>249</v>
      </c>
      <c r="C85" s="10" t="s">
        <v>89</v>
      </c>
      <c r="D85" s="11">
        <v>58</v>
      </c>
      <c r="E85" s="15"/>
      <c r="F85" s="15"/>
      <c r="G85" s="15"/>
      <c r="H85" s="15"/>
      <c r="I85" s="15"/>
      <c r="J85" s="15"/>
      <c r="K85" s="15"/>
      <c r="L85" s="15"/>
      <c r="M85" s="10" t="s">
        <v>51</v>
      </c>
      <c r="N85" s="2" t="s">
        <v>250</v>
      </c>
      <c r="O85" s="2" t="s">
        <v>51</v>
      </c>
      <c r="P85" s="2" t="s">
        <v>51</v>
      </c>
      <c r="Q85" s="2" t="s">
        <v>240</v>
      </c>
      <c r="R85" s="2" t="s">
        <v>60</v>
      </c>
      <c r="S85" s="2" t="s">
        <v>59</v>
      </c>
      <c r="T85" s="2" t="s">
        <v>59</v>
      </c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2" t="s">
        <v>51</v>
      </c>
      <c r="AS85" s="2" t="s">
        <v>51</v>
      </c>
      <c r="AT85" s="3"/>
      <c r="AU85" s="2" t="s">
        <v>251</v>
      </c>
      <c r="AV85" s="3">
        <v>2157</v>
      </c>
    </row>
    <row r="86" spans="1:48" ht="30" customHeight="1" x14ac:dyDescent="0.3">
      <c r="A86" s="10" t="s">
        <v>252</v>
      </c>
      <c r="B86" s="10" t="s">
        <v>253</v>
      </c>
      <c r="C86" s="10" t="s">
        <v>79</v>
      </c>
      <c r="D86" s="11">
        <v>22</v>
      </c>
      <c r="E86" s="15"/>
      <c r="F86" s="15"/>
      <c r="G86" s="15"/>
      <c r="H86" s="15"/>
      <c r="I86" s="15"/>
      <c r="J86" s="15"/>
      <c r="K86" s="15"/>
      <c r="L86" s="15"/>
      <c r="M86" s="10" t="s">
        <v>51</v>
      </c>
      <c r="N86" s="2" t="s">
        <v>254</v>
      </c>
      <c r="O86" s="2" t="s">
        <v>51</v>
      </c>
      <c r="P86" s="2" t="s">
        <v>51</v>
      </c>
      <c r="Q86" s="2" t="s">
        <v>240</v>
      </c>
      <c r="R86" s="2" t="s">
        <v>60</v>
      </c>
      <c r="S86" s="2" t="s">
        <v>59</v>
      </c>
      <c r="T86" s="2" t="s">
        <v>59</v>
      </c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2" t="s">
        <v>51</v>
      </c>
      <c r="AS86" s="2" t="s">
        <v>51</v>
      </c>
      <c r="AT86" s="3"/>
      <c r="AU86" s="2" t="s">
        <v>255</v>
      </c>
      <c r="AV86" s="3">
        <v>2158</v>
      </c>
    </row>
    <row r="87" spans="1:48" ht="30" customHeight="1" x14ac:dyDescent="0.3">
      <c r="A87" s="10" t="s">
        <v>72</v>
      </c>
      <c r="B87" s="10" t="s">
        <v>51</v>
      </c>
      <c r="C87" s="10" t="s">
        <v>51</v>
      </c>
      <c r="D87" s="11"/>
      <c r="E87" s="15"/>
      <c r="F87" s="15"/>
      <c r="G87" s="15"/>
      <c r="H87" s="15"/>
      <c r="I87" s="15"/>
      <c r="J87" s="15"/>
      <c r="K87" s="15"/>
      <c r="L87" s="15"/>
      <c r="M87" s="10" t="s">
        <v>51</v>
      </c>
      <c r="N87" s="2" t="s">
        <v>73</v>
      </c>
      <c r="O87" s="2" t="s">
        <v>51</v>
      </c>
      <c r="P87" s="2" t="s">
        <v>51</v>
      </c>
      <c r="Q87" s="2" t="s">
        <v>51</v>
      </c>
      <c r="R87" s="2" t="s">
        <v>59</v>
      </c>
      <c r="S87" s="2" t="s">
        <v>59</v>
      </c>
      <c r="T87" s="2" t="s">
        <v>59</v>
      </c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2" t="s">
        <v>51</v>
      </c>
      <c r="AS87" s="2" t="s">
        <v>51</v>
      </c>
      <c r="AT87" s="3"/>
      <c r="AU87" s="2" t="s">
        <v>256</v>
      </c>
      <c r="AV87" s="3">
        <v>1190</v>
      </c>
    </row>
    <row r="88" spans="1:48" ht="30" customHeight="1" x14ac:dyDescent="0.3">
      <c r="A88" s="10" t="s">
        <v>257</v>
      </c>
      <c r="B88" s="10" t="s">
        <v>51</v>
      </c>
      <c r="C88" s="10" t="s">
        <v>51</v>
      </c>
      <c r="D88" s="11"/>
      <c r="E88" s="15"/>
      <c r="F88" s="15"/>
      <c r="G88" s="15"/>
      <c r="H88" s="15"/>
      <c r="I88" s="15"/>
      <c r="J88" s="15"/>
      <c r="K88" s="15"/>
      <c r="L88" s="15"/>
      <c r="M88" s="10" t="s">
        <v>51</v>
      </c>
      <c r="N88" s="2" t="s">
        <v>258</v>
      </c>
      <c r="O88" s="2" t="s">
        <v>51</v>
      </c>
      <c r="P88" s="2" t="s">
        <v>51</v>
      </c>
      <c r="Q88" s="2" t="s">
        <v>240</v>
      </c>
      <c r="R88" s="2" t="s">
        <v>59</v>
      </c>
      <c r="S88" s="2" t="s">
        <v>59</v>
      </c>
      <c r="T88" s="2" t="s">
        <v>60</v>
      </c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2" t="s">
        <v>51</v>
      </c>
      <c r="AS88" s="2" t="s">
        <v>51</v>
      </c>
      <c r="AT88" s="3"/>
      <c r="AU88" s="2" t="s">
        <v>259</v>
      </c>
      <c r="AV88" s="3">
        <v>1193</v>
      </c>
    </row>
    <row r="89" spans="1:48" ht="30" customHeight="1" x14ac:dyDescent="0.3">
      <c r="A89" s="10" t="s">
        <v>260</v>
      </c>
      <c r="B89" s="10" t="s">
        <v>261</v>
      </c>
      <c r="C89" s="10" t="s">
        <v>157</v>
      </c>
      <c r="D89" s="11">
        <v>1</v>
      </c>
      <c r="E89" s="15"/>
      <c r="F89" s="15"/>
      <c r="G89" s="15"/>
      <c r="H89" s="15"/>
      <c r="I89" s="15"/>
      <c r="J89" s="15"/>
      <c r="K89" s="15"/>
      <c r="L89" s="15"/>
      <c r="M89" s="10" t="s">
        <v>51</v>
      </c>
      <c r="N89" s="2" t="s">
        <v>262</v>
      </c>
      <c r="O89" s="2" t="s">
        <v>51</v>
      </c>
      <c r="P89" s="2" t="s">
        <v>51</v>
      </c>
      <c r="Q89" s="2" t="s">
        <v>240</v>
      </c>
      <c r="R89" s="2" t="s">
        <v>60</v>
      </c>
      <c r="S89" s="2" t="s">
        <v>59</v>
      </c>
      <c r="T89" s="2" t="s">
        <v>59</v>
      </c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2" t="s">
        <v>51</v>
      </c>
      <c r="AS89" s="2" t="s">
        <v>51</v>
      </c>
      <c r="AT89" s="3"/>
      <c r="AU89" s="2" t="s">
        <v>263</v>
      </c>
      <c r="AV89" s="3">
        <v>2173</v>
      </c>
    </row>
    <row r="90" spans="1:48" ht="30" customHeight="1" x14ac:dyDescent="0.3">
      <c r="A90" s="10" t="s">
        <v>264</v>
      </c>
      <c r="B90" s="10" t="s">
        <v>265</v>
      </c>
      <c r="C90" s="10" t="s">
        <v>157</v>
      </c>
      <c r="D90" s="11">
        <v>1</v>
      </c>
      <c r="E90" s="15"/>
      <c r="F90" s="15"/>
      <c r="G90" s="15"/>
      <c r="H90" s="15"/>
      <c r="I90" s="15"/>
      <c r="J90" s="15"/>
      <c r="K90" s="15"/>
      <c r="L90" s="15"/>
      <c r="M90" s="10" t="s">
        <v>51</v>
      </c>
      <c r="N90" s="2" t="s">
        <v>266</v>
      </c>
      <c r="O90" s="2" t="s">
        <v>51</v>
      </c>
      <c r="P90" s="2" t="s">
        <v>51</v>
      </c>
      <c r="Q90" s="2" t="s">
        <v>240</v>
      </c>
      <c r="R90" s="2" t="s">
        <v>60</v>
      </c>
      <c r="S90" s="2" t="s">
        <v>59</v>
      </c>
      <c r="T90" s="2" t="s">
        <v>59</v>
      </c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2" t="s">
        <v>51</v>
      </c>
      <c r="AS90" s="2" t="s">
        <v>51</v>
      </c>
      <c r="AT90" s="3"/>
      <c r="AU90" s="2" t="s">
        <v>267</v>
      </c>
      <c r="AV90" s="3">
        <v>2175</v>
      </c>
    </row>
    <row r="91" spans="1:48" ht="30" customHeight="1" x14ac:dyDescent="0.3">
      <c r="A91" s="10" t="s">
        <v>268</v>
      </c>
      <c r="B91" s="10" t="s">
        <v>269</v>
      </c>
      <c r="C91" s="10" t="s">
        <v>270</v>
      </c>
      <c r="D91" s="11">
        <v>1</v>
      </c>
      <c r="E91" s="15"/>
      <c r="F91" s="15"/>
      <c r="G91" s="15"/>
      <c r="H91" s="15"/>
      <c r="I91" s="15"/>
      <c r="J91" s="15"/>
      <c r="K91" s="15"/>
      <c r="L91" s="15"/>
      <c r="M91" s="10" t="s">
        <v>51</v>
      </c>
      <c r="N91" s="2" t="s">
        <v>271</v>
      </c>
      <c r="O91" s="2" t="s">
        <v>51</v>
      </c>
      <c r="P91" s="2" t="s">
        <v>51</v>
      </c>
      <c r="Q91" s="2" t="s">
        <v>240</v>
      </c>
      <c r="R91" s="2" t="s">
        <v>59</v>
      </c>
      <c r="S91" s="2" t="s">
        <v>59</v>
      </c>
      <c r="T91" s="2" t="s">
        <v>60</v>
      </c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2" t="s">
        <v>51</v>
      </c>
      <c r="AS91" s="2" t="s">
        <v>51</v>
      </c>
      <c r="AT91" s="3"/>
      <c r="AU91" s="2" t="s">
        <v>272</v>
      </c>
      <c r="AV91" s="3">
        <v>1215</v>
      </c>
    </row>
    <row r="92" spans="1:48" ht="30" customHeight="1" x14ac:dyDescent="0.3">
      <c r="A92" s="10" t="s">
        <v>273</v>
      </c>
      <c r="B92" s="10" t="s">
        <v>274</v>
      </c>
      <c r="C92" s="10" t="s">
        <v>270</v>
      </c>
      <c r="D92" s="11">
        <v>1</v>
      </c>
      <c r="E92" s="15"/>
      <c r="F92" s="15"/>
      <c r="G92" s="15"/>
      <c r="H92" s="15"/>
      <c r="I92" s="15"/>
      <c r="J92" s="15"/>
      <c r="K92" s="15"/>
      <c r="L92" s="15"/>
      <c r="M92" s="10" t="s">
        <v>51</v>
      </c>
      <c r="N92" s="2" t="s">
        <v>275</v>
      </c>
      <c r="O92" s="2" t="s">
        <v>51</v>
      </c>
      <c r="P92" s="2" t="s">
        <v>51</v>
      </c>
      <c r="Q92" s="2" t="s">
        <v>240</v>
      </c>
      <c r="R92" s="2" t="s">
        <v>59</v>
      </c>
      <c r="S92" s="2" t="s">
        <v>59</v>
      </c>
      <c r="T92" s="2" t="s">
        <v>60</v>
      </c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2" t="s">
        <v>51</v>
      </c>
      <c r="AS92" s="2" t="s">
        <v>51</v>
      </c>
      <c r="AT92" s="3"/>
      <c r="AU92" s="2" t="s">
        <v>276</v>
      </c>
      <c r="AV92" s="3">
        <v>1216</v>
      </c>
    </row>
    <row r="93" spans="1:48" ht="30" customHeight="1" x14ac:dyDescent="0.3">
      <c r="A93" s="10" t="s">
        <v>277</v>
      </c>
      <c r="B93" s="10" t="s">
        <v>278</v>
      </c>
      <c r="C93" s="10" t="s">
        <v>270</v>
      </c>
      <c r="D93" s="11">
        <v>1</v>
      </c>
      <c r="E93" s="15"/>
      <c r="F93" s="15"/>
      <c r="G93" s="15"/>
      <c r="H93" s="15"/>
      <c r="I93" s="15"/>
      <c r="J93" s="15"/>
      <c r="K93" s="15"/>
      <c r="L93" s="15"/>
      <c r="M93" s="10" t="s">
        <v>51</v>
      </c>
      <c r="N93" s="2" t="s">
        <v>279</v>
      </c>
      <c r="O93" s="2" t="s">
        <v>51</v>
      </c>
      <c r="P93" s="2" t="s">
        <v>51</v>
      </c>
      <c r="Q93" s="2" t="s">
        <v>240</v>
      </c>
      <c r="R93" s="2" t="s">
        <v>59</v>
      </c>
      <c r="S93" s="2" t="s">
        <v>59</v>
      </c>
      <c r="T93" s="2" t="s">
        <v>60</v>
      </c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2" t="s">
        <v>51</v>
      </c>
      <c r="AS93" s="2" t="s">
        <v>51</v>
      </c>
      <c r="AT93" s="3"/>
      <c r="AU93" s="2" t="s">
        <v>280</v>
      </c>
      <c r="AV93" s="3">
        <v>2176</v>
      </c>
    </row>
    <row r="94" spans="1:48" ht="30" customHeight="1" x14ac:dyDescent="0.3">
      <c r="A94" s="10" t="s">
        <v>281</v>
      </c>
      <c r="B94" s="10" t="s">
        <v>282</v>
      </c>
      <c r="C94" s="10" t="s">
        <v>283</v>
      </c>
      <c r="D94" s="11">
        <v>1</v>
      </c>
      <c r="E94" s="15"/>
      <c r="F94" s="15"/>
      <c r="G94" s="15"/>
      <c r="H94" s="15"/>
      <c r="I94" s="15"/>
      <c r="J94" s="15"/>
      <c r="K94" s="15"/>
      <c r="L94" s="15"/>
      <c r="M94" s="10" t="s">
        <v>51</v>
      </c>
      <c r="N94" s="2" t="s">
        <v>284</v>
      </c>
      <c r="O94" s="2" t="s">
        <v>51</v>
      </c>
      <c r="P94" s="2" t="s">
        <v>51</v>
      </c>
      <c r="Q94" s="2" t="s">
        <v>240</v>
      </c>
      <c r="R94" s="2" t="s">
        <v>60</v>
      </c>
      <c r="S94" s="2" t="s">
        <v>59</v>
      </c>
      <c r="T94" s="2" t="s">
        <v>59</v>
      </c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2" t="s">
        <v>51</v>
      </c>
      <c r="AS94" s="2" t="s">
        <v>51</v>
      </c>
      <c r="AT94" s="3"/>
      <c r="AU94" s="2" t="s">
        <v>285</v>
      </c>
      <c r="AV94" s="3">
        <v>1223</v>
      </c>
    </row>
    <row r="95" spans="1:48" ht="30" customHeight="1" x14ac:dyDescent="0.3">
      <c r="A95" s="10" t="s">
        <v>286</v>
      </c>
      <c r="B95" s="10" t="s">
        <v>282</v>
      </c>
      <c r="C95" s="10" t="s">
        <v>283</v>
      </c>
      <c r="D95" s="11">
        <v>1</v>
      </c>
      <c r="E95" s="15"/>
      <c r="F95" s="15"/>
      <c r="G95" s="15"/>
      <c r="H95" s="15"/>
      <c r="I95" s="15"/>
      <c r="J95" s="15"/>
      <c r="K95" s="15"/>
      <c r="L95" s="15"/>
      <c r="M95" s="10" t="s">
        <v>51</v>
      </c>
      <c r="N95" s="2" t="s">
        <v>287</v>
      </c>
      <c r="O95" s="2" t="s">
        <v>51</v>
      </c>
      <c r="P95" s="2" t="s">
        <v>51</v>
      </c>
      <c r="Q95" s="2" t="s">
        <v>240</v>
      </c>
      <c r="R95" s="2" t="s">
        <v>60</v>
      </c>
      <c r="S95" s="2" t="s">
        <v>59</v>
      </c>
      <c r="T95" s="2" t="s">
        <v>59</v>
      </c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2" t="s">
        <v>51</v>
      </c>
      <c r="AS95" s="2" t="s">
        <v>51</v>
      </c>
      <c r="AT95" s="3"/>
      <c r="AU95" s="2" t="s">
        <v>288</v>
      </c>
      <c r="AV95" s="3">
        <v>1224</v>
      </c>
    </row>
    <row r="96" spans="1:48" ht="30" customHeight="1" x14ac:dyDescent="0.3">
      <c r="A96" s="10" t="s">
        <v>72</v>
      </c>
      <c r="B96" s="10" t="s">
        <v>51</v>
      </c>
      <c r="C96" s="10" t="s">
        <v>51</v>
      </c>
      <c r="D96" s="11"/>
      <c r="E96" s="15"/>
      <c r="F96" s="15"/>
      <c r="G96" s="15"/>
      <c r="H96" s="15"/>
      <c r="I96" s="15"/>
      <c r="J96" s="15"/>
      <c r="K96" s="15"/>
      <c r="L96" s="15"/>
      <c r="M96" s="10" t="s">
        <v>51</v>
      </c>
      <c r="N96" s="2" t="s">
        <v>73</v>
      </c>
      <c r="O96" s="2" t="s">
        <v>51</v>
      </c>
      <c r="P96" s="2" t="s">
        <v>51</v>
      </c>
      <c r="Q96" s="2" t="s">
        <v>51</v>
      </c>
      <c r="R96" s="2" t="s">
        <v>59</v>
      </c>
      <c r="S96" s="2" t="s">
        <v>59</v>
      </c>
      <c r="T96" s="2" t="s">
        <v>59</v>
      </c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2" t="s">
        <v>51</v>
      </c>
      <c r="AS96" s="2" t="s">
        <v>51</v>
      </c>
      <c r="AT96" s="3"/>
      <c r="AU96" s="2" t="s">
        <v>256</v>
      </c>
      <c r="AV96" s="3">
        <v>2196</v>
      </c>
    </row>
    <row r="97" spans="1:48" ht="30" customHeight="1" x14ac:dyDescent="0.3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</row>
    <row r="98" spans="1:48" ht="30" customHeight="1" x14ac:dyDescent="0.3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</row>
    <row r="99" spans="1:48" ht="30" customHeight="1" x14ac:dyDescent="0.3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</row>
    <row r="100" spans="1:48" ht="30" customHeight="1" x14ac:dyDescent="0.3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</row>
    <row r="101" spans="1:48" ht="30" customHeight="1" x14ac:dyDescent="0.3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</row>
    <row r="102" spans="1:48" ht="30" customHeight="1" x14ac:dyDescent="0.3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</row>
    <row r="103" spans="1:48" ht="30" customHeight="1" x14ac:dyDescent="0.3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</row>
    <row r="104" spans="1:48" ht="30" customHeight="1" x14ac:dyDescent="0.3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</row>
    <row r="105" spans="1:48" ht="30" customHeight="1" x14ac:dyDescent="0.3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</row>
    <row r="106" spans="1:48" ht="30" customHeight="1" x14ac:dyDescent="0.3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</row>
    <row r="107" spans="1:48" ht="30" customHeight="1" x14ac:dyDescent="0.3">
      <c r="A107" s="10" t="s">
        <v>120</v>
      </c>
      <c r="B107" s="11"/>
      <c r="C107" s="11"/>
      <c r="D107" s="11"/>
      <c r="E107" s="11"/>
      <c r="F107" s="15"/>
      <c r="G107" s="11"/>
      <c r="H107" s="15"/>
      <c r="I107" s="11"/>
      <c r="J107" s="15"/>
      <c r="K107" s="11"/>
      <c r="L107" s="15"/>
      <c r="M107" s="11"/>
      <c r="N107" t="s">
        <v>121</v>
      </c>
    </row>
    <row r="108" spans="1:48" ht="30" customHeight="1" x14ac:dyDescent="0.3">
      <c r="A108" s="13" t="s">
        <v>289</v>
      </c>
      <c r="B108" s="13" t="s">
        <v>51</v>
      </c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8"/>
      <c r="O108" s="8"/>
      <c r="P108" s="8"/>
      <c r="Q108" s="7" t="s">
        <v>290</v>
      </c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</row>
    <row r="109" spans="1:48" ht="30" customHeight="1" x14ac:dyDescent="0.3">
      <c r="A109" s="10" t="s">
        <v>291</v>
      </c>
      <c r="B109" s="10" t="s">
        <v>292</v>
      </c>
      <c r="C109" s="10" t="s">
        <v>79</v>
      </c>
      <c r="D109" s="11">
        <v>2</v>
      </c>
      <c r="E109" s="15"/>
      <c r="F109" s="15"/>
      <c r="G109" s="15"/>
      <c r="H109" s="15"/>
      <c r="I109" s="15"/>
      <c r="J109" s="15"/>
      <c r="K109" s="15"/>
      <c r="L109" s="15"/>
      <c r="M109" s="10" t="s">
        <v>51</v>
      </c>
      <c r="N109" s="2" t="s">
        <v>293</v>
      </c>
      <c r="O109" s="2" t="s">
        <v>51</v>
      </c>
      <c r="P109" s="2" t="s">
        <v>51</v>
      </c>
      <c r="Q109" s="2" t="s">
        <v>290</v>
      </c>
      <c r="R109" s="2" t="s">
        <v>60</v>
      </c>
      <c r="S109" s="2" t="s">
        <v>59</v>
      </c>
      <c r="T109" s="2" t="s">
        <v>59</v>
      </c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2" t="s">
        <v>51</v>
      </c>
      <c r="AS109" s="2" t="s">
        <v>51</v>
      </c>
      <c r="AT109" s="3"/>
      <c r="AU109" s="2" t="s">
        <v>294</v>
      </c>
      <c r="AV109" s="3">
        <v>2154</v>
      </c>
    </row>
    <row r="110" spans="1:48" ht="30" customHeight="1" x14ac:dyDescent="0.3">
      <c r="A110" s="10" t="s">
        <v>295</v>
      </c>
      <c r="B110" s="10" t="s">
        <v>296</v>
      </c>
      <c r="C110" s="10" t="s">
        <v>157</v>
      </c>
      <c r="D110" s="11">
        <v>1</v>
      </c>
      <c r="E110" s="15"/>
      <c r="F110" s="15"/>
      <c r="G110" s="15"/>
      <c r="H110" s="15"/>
      <c r="I110" s="15"/>
      <c r="J110" s="15"/>
      <c r="K110" s="15"/>
      <c r="L110" s="15"/>
      <c r="M110" s="10" t="s">
        <v>51</v>
      </c>
      <c r="N110" s="2" t="s">
        <v>297</v>
      </c>
      <c r="O110" s="2" t="s">
        <v>51</v>
      </c>
      <c r="P110" s="2" t="s">
        <v>51</v>
      </c>
      <c r="Q110" s="2" t="s">
        <v>290</v>
      </c>
      <c r="R110" s="2" t="s">
        <v>60</v>
      </c>
      <c r="S110" s="2" t="s">
        <v>59</v>
      </c>
      <c r="T110" s="2" t="s">
        <v>59</v>
      </c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2" t="s">
        <v>51</v>
      </c>
      <c r="AS110" s="2" t="s">
        <v>51</v>
      </c>
      <c r="AT110" s="3"/>
      <c r="AU110" s="2" t="s">
        <v>298</v>
      </c>
      <c r="AV110" s="3">
        <v>2155</v>
      </c>
    </row>
    <row r="111" spans="1:48" ht="30" customHeight="1" x14ac:dyDescent="0.3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</row>
    <row r="112" spans="1:48" ht="30" customHeight="1" x14ac:dyDescent="0.3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</row>
    <row r="113" spans="1:13" ht="30" customHeight="1" x14ac:dyDescent="0.3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</row>
    <row r="114" spans="1:13" ht="30" customHeight="1" x14ac:dyDescent="0.3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</row>
    <row r="115" spans="1:13" ht="30" customHeight="1" x14ac:dyDescent="0.3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</row>
    <row r="116" spans="1:13" ht="30" customHeight="1" x14ac:dyDescent="0.3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</row>
    <row r="117" spans="1:13" ht="30" customHeight="1" x14ac:dyDescent="0.3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</row>
    <row r="118" spans="1:13" ht="30" customHeight="1" x14ac:dyDescent="0.3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</row>
    <row r="119" spans="1:13" ht="30" customHeight="1" x14ac:dyDescent="0.3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</row>
    <row r="120" spans="1:13" ht="30" customHeight="1" x14ac:dyDescent="0.3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</row>
    <row r="121" spans="1:13" ht="30" customHeight="1" x14ac:dyDescent="0.3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</row>
    <row r="122" spans="1:13" ht="30" customHeight="1" x14ac:dyDescent="0.3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</row>
    <row r="123" spans="1:13" ht="30" customHeight="1" x14ac:dyDescent="0.3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</row>
    <row r="124" spans="1:13" ht="30" customHeight="1" x14ac:dyDescent="0.3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</row>
    <row r="125" spans="1:13" ht="30" customHeight="1" x14ac:dyDescent="0.3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</row>
    <row r="126" spans="1:13" ht="30" customHeight="1" x14ac:dyDescent="0.3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</row>
    <row r="127" spans="1:13" ht="30" customHeight="1" x14ac:dyDescent="0.3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</row>
    <row r="128" spans="1:13" ht="30" customHeight="1" x14ac:dyDescent="0.3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</row>
    <row r="129" spans="1:48" ht="30" customHeight="1" x14ac:dyDescent="0.3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</row>
    <row r="130" spans="1:48" ht="30" customHeight="1" x14ac:dyDescent="0.3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</row>
    <row r="131" spans="1:48" ht="30" customHeight="1" x14ac:dyDescent="0.3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</row>
    <row r="132" spans="1:48" ht="30" customHeight="1" x14ac:dyDescent="0.3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</row>
    <row r="133" spans="1:48" ht="30" customHeight="1" x14ac:dyDescent="0.3">
      <c r="A133" s="10" t="s">
        <v>120</v>
      </c>
      <c r="B133" s="11"/>
      <c r="C133" s="11"/>
      <c r="D133" s="11"/>
      <c r="E133" s="11"/>
      <c r="F133" s="15"/>
      <c r="G133" s="11"/>
      <c r="H133" s="15"/>
      <c r="I133" s="11"/>
      <c r="J133" s="15"/>
      <c r="K133" s="11"/>
      <c r="L133" s="15"/>
      <c r="M133" s="11"/>
      <c r="N133" t="s">
        <v>121</v>
      </c>
    </row>
    <row r="134" spans="1:48" ht="30" customHeight="1" x14ac:dyDescent="0.3">
      <c r="A134" s="10" t="s">
        <v>299</v>
      </c>
      <c r="B134" s="10" t="s">
        <v>51</v>
      </c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3"/>
      <c r="O134" s="3"/>
      <c r="P134" s="3"/>
      <c r="Q134" s="2" t="s">
        <v>300</v>
      </c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</row>
    <row r="135" spans="1:48" ht="30" customHeight="1" x14ac:dyDescent="0.3">
      <c r="A135" s="10" t="s">
        <v>301</v>
      </c>
      <c r="B135" s="10" t="s">
        <v>302</v>
      </c>
      <c r="C135" s="10" t="s">
        <v>89</v>
      </c>
      <c r="D135" s="11">
        <v>17</v>
      </c>
      <c r="E135" s="15"/>
      <c r="F135" s="15"/>
      <c r="G135" s="15"/>
      <c r="H135" s="15"/>
      <c r="I135" s="15"/>
      <c r="J135" s="15"/>
      <c r="K135" s="15"/>
      <c r="L135" s="15"/>
      <c r="M135" s="10" t="s">
        <v>51</v>
      </c>
      <c r="N135" s="2" t="s">
        <v>303</v>
      </c>
      <c r="O135" s="2" t="s">
        <v>51</v>
      </c>
      <c r="P135" s="2" t="s">
        <v>51</v>
      </c>
      <c r="Q135" s="2" t="s">
        <v>300</v>
      </c>
      <c r="R135" s="2" t="s">
        <v>60</v>
      </c>
      <c r="S135" s="2" t="s">
        <v>59</v>
      </c>
      <c r="T135" s="2" t="s">
        <v>59</v>
      </c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2" t="s">
        <v>51</v>
      </c>
      <c r="AS135" s="2" t="s">
        <v>51</v>
      </c>
      <c r="AT135" s="3"/>
      <c r="AU135" s="2" t="s">
        <v>304</v>
      </c>
      <c r="AV135" s="3">
        <v>2202</v>
      </c>
    </row>
    <row r="136" spans="1:48" ht="30" customHeight="1" x14ac:dyDescent="0.3">
      <c r="A136" s="10" t="s">
        <v>305</v>
      </c>
      <c r="B136" s="10" t="s">
        <v>306</v>
      </c>
      <c r="C136" s="10" t="s">
        <v>89</v>
      </c>
      <c r="D136" s="11">
        <v>31</v>
      </c>
      <c r="E136" s="15"/>
      <c r="F136" s="15"/>
      <c r="G136" s="15"/>
      <c r="H136" s="15"/>
      <c r="I136" s="15"/>
      <c r="J136" s="15"/>
      <c r="K136" s="15"/>
      <c r="L136" s="15"/>
      <c r="M136" s="10" t="s">
        <v>51</v>
      </c>
      <c r="N136" s="2" t="s">
        <v>307</v>
      </c>
      <c r="O136" s="2" t="s">
        <v>51</v>
      </c>
      <c r="P136" s="2" t="s">
        <v>51</v>
      </c>
      <c r="Q136" s="2" t="s">
        <v>300</v>
      </c>
      <c r="R136" s="2" t="s">
        <v>60</v>
      </c>
      <c r="S136" s="2" t="s">
        <v>59</v>
      </c>
      <c r="T136" s="2" t="s">
        <v>59</v>
      </c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2" t="s">
        <v>51</v>
      </c>
      <c r="AS136" s="2" t="s">
        <v>51</v>
      </c>
      <c r="AT136" s="3"/>
      <c r="AU136" s="2" t="s">
        <v>308</v>
      </c>
      <c r="AV136" s="3">
        <v>2192</v>
      </c>
    </row>
    <row r="137" spans="1:48" ht="30" customHeight="1" x14ac:dyDescent="0.3">
      <c r="A137" s="10" t="s">
        <v>309</v>
      </c>
      <c r="B137" s="10" t="s">
        <v>310</v>
      </c>
      <c r="C137" s="10" t="s">
        <v>157</v>
      </c>
      <c r="D137" s="11">
        <v>4</v>
      </c>
      <c r="E137" s="15"/>
      <c r="F137" s="15"/>
      <c r="G137" s="15"/>
      <c r="H137" s="15"/>
      <c r="I137" s="15"/>
      <c r="J137" s="15"/>
      <c r="K137" s="15"/>
      <c r="L137" s="15"/>
      <c r="M137" s="10" t="s">
        <v>51</v>
      </c>
      <c r="N137" s="2" t="s">
        <v>311</v>
      </c>
      <c r="O137" s="2" t="s">
        <v>51</v>
      </c>
      <c r="P137" s="2" t="s">
        <v>51</v>
      </c>
      <c r="Q137" s="2" t="s">
        <v>300</v>
      </c>
      <c r="R137" s="2" t="s">
        <v>60</v>
      </c>
      <c r="S137" s="2" t="s">
        <v>59</v>
      </c>
      <c r="T137" s="2" t="s">
        <v>59</v>
      </c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2" t="s">
        <v>51</v>
      </c>
      <c r="AS137" s="2" t="s">
        <v>51</v>
      </c>
      <c r="AT137" s="3"/>
      <c r="AU137" s="2" t="s">
        <v>312</v>
      </c>
      <c r="AV137" s="3">
        <v>2203</v>
      </c>
    </row>
    <row r="138" spans="1:48" ht="30" customHeight="1" x14ac:dyDescent="0.3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</row>
    <row r="139" spans="1:48" ht="30" customHeight="1" x14ac:dyDescent="0.3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</row>
    <row r="140" spans="1:48" ht="30" customHeight="1" x14ac:dyDescent="0.3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</row>
    <row r="141" spans="1:48" ht="30" customHeight="1" x14ac:dyDescent="0.3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</row>
    <row r="142" spans="1:48" ht="30" customHeight="1" x14ac:dyDescent="0.3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</row>
    <row r="143" spans="1:48" ht="30" customHeight="1" x14ac:dyDescent="0.3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</row>
    <row r="144" spans="1:48" ht="30" customHeight="1" x14ac:dyDescent="0.3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</row>
    <row r="145" spans="1:48" ht="30" customHeight="1" x14ac:dyDescent="0.3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</row>
    <row r="146" spans="1:48" ht="30" customHeight="1" x14ac:dyDescent="0.3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</row>
    <row r="147" spans="1:48" ht="30" customHeight="1" x14ac:dyDescent="0.3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</row>
    <row r="148" spans="1:48" ht="30" customHeight="1" x14ac:dyDescent="0.3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</row>
    <row r="149" spans="1:48" ht="30" customHeight="1" x14ac:dyDescent="0.3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</row>
    <row r="150" spans="1:48" ht="30" customHeight="1" x14ac:dyDescent="0.3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</row>
    <row r="151" spans="1:48" ht="30" customHeight="1" x14ac:dyDescent="0.3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</row>
    <row r="152" spans="1:48" ht="30" customHeight="1" x14ac:dyDescent="0.3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</row>
    <row r="153" spans="1:48" ht="30" customHeight="1" x14ac:dyDescent="0.3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</row>
    <row r="154" spans="1:48" ht="30" customHeight="1" x14ac:dyDescent="0.3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</row>
    <row r="155" spans="1:48" ht="30" customHeight="1" x14ac:dyDescent="0.3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</row>
    <row r="156" spans="1:48" ht="30" customHeight="1" x14ac:dyDescent="0.3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</row>
    <row r="157" spans="1:48" ht="30" customHeight="1" x14ac:dyDescent="0.3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</row>
    <row r="158" spans="1:48" ht="30" customHeight="1" x14ac:dyDescent="0.3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</row>
    <row r="159" spans="1:48" ht="30" customHeight="1" x14ac:dyDescent="0.3">
      <c r="A159" s="10" t="s">
        <v>120</v>
      </c>
      <c r="B159" s="11"/>
      <c r="C159" s="11"/>
      <c r="D159" s="11"/>
      <c r="E159" s="11"/>
      <c r="F159" s="15"/>
      <c r="G159" s="11"/>
      <c r="H159" s="15"/>
      <c r="I159" s="11"/>
      <c r="J159" s="15"/>
      <c r="K159" s="11"/>
      <c r="L159" s="15"/>
      <c r="M159" s="11"/>
      <c r="N159" t="s">
        <v>121</v>
      </c>
    </row>
    <row r="160" spans="1:48" ht="30" customHeight="1" x14ac:dyDescent="0.3">
      <c r="A160" s="10" t="s">
        <v>313</v>
      </c>
      <c r="B160" s="10" t="s">
        <v>51</v>
      </c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3"/>
      <c r="O160" s="3"/>
      <c r="P160" s="3"/>
      <c r="Q160" s="2" t="s">
        <v>314</v>
      </c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</row>
    <row r="161" spans="1:48" ht="30" customHeight="1" x14ac:dyDescent="0.3">
      <c r="A161" s="10" t="s">
        <v>315</v>
      </c>
      <c r="B161" s="10" t="s">
        <v>316</v>
      </c>
      <c r="C161" s="10" t="s">
        <v>89</v>
      </c>
      <c r="D161" s="11">
        <v>74</v>
      </c>
      <c r="E161" s="15"/>
      <c r="F161" s="15"/>
      <c r="G161" s="15"/>
      <c r="H161" s="15"/>
      <c r="I161" s="15"/>
      <c r="J161" s="15"/>
      <c r="K161" s="15"/>
      <c r="L161" s="15"/>
      <c r="M161" s="10" t="s">
        <v>51</v>
      </c>
      <c r="N161" s="2" t="s">
        <v>317</v>
      </c>
      <c r="O161" s="2" t="s">
        <v>51</v>
      </c>
      <c r="P161" s="2" t="s">
        <v>51</v>
      </c>
      <c r="Q161" s="2" t="s">
        <v>314</v>
      </c>
      <c r="R161" s="2" t="s">
        <v>60</v>
      </c>
      <c r="S161" s="2" t="s">
        <v>59</v>
      </c>
      <c r="T161" s="2" t="s">
        <v>59</v>
      </c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2" t="s">
        <v>51</v>
      </c>
      <c r="AS161" s="2" t="s">
        <v>51</v>
      </c>
      <c r="AT161" s="3"/>
      <c r="AU161" s="2" t="s">
        <v>318</v>
      </c>
      <c r="AV161" s="3">
        <v>1253</v>
      </c>
    </row>
    <row r="162" spans="1:48" ht="30" customHeight="1" x14ac:dyDescent="0.3">
      <c r="A162" s="10" t="s">
        <v>315</v>
      </c>
      <c r="B162" s="10" t="s">
        <v>319</v>
      </c>
      <c r="C162" s="10" t="s">
        <v>89</v>
      </c>
      <c r="D162" s="11">
        <v>17</v>
      </c>
      <c r="E162" s="15"/>
      <c r="F162" s="15"/>
      <c r="G162" s="15"/>
      <c r="H162" s="15"/>
      <c r="I162" s="15"/>
      <c r="J162" s="15"/>
      <c r="K162" s="15"/>
      <c r="L162" s="15"/>
      <c r="M162" s="10" t="s">
        <v>51</v>
      </c>
      <c r="N162" s="2" t="s">
        <v>320</v>
      </c>
      <c r="O162" s="2" t="s">
        <v>51</v>
      </c>
      <c r="P162" s="2" t="s">
        <v>51</v>
      </c>
      <c r="Q162" s="2" t="s">
        <v>314</v>
      </c>
      <c r="R162" s="2" t="s">
        <v>60</v>
      </c>
      <c r="S162" s="2" t="s">
        <v>59</v>
      </c>
      <c r="T162" s="2" t="s">
        <v>59</v>
      </c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2" t="s">
        <v>51</v>
      </c>
      <c r="AS162" s="2" t="s">
        <v>51</v>
      </c>
      <c r="AT162" s="3"/>
      <c r="AU162" s="2" t="s">
        <v>321</v>
      </c>
      <c r="AV162" s="3">
        <v>2178</v>
      </c>
    </row>
    <row r="163" spans="1:48" ht="30" customHeight="1" x14ac:dyDescent="0.3">
      <c r="A163" s="10" t="s">
        <v>322</v>
      </c>
      <c r="B163" s="10" t="s">
        <v>323</v>
      </c>
      <c r="C163" s="10" t="s">
        <v>89</v>
      </c>
      <c r="D163" s="11">
        <v>58</v>
      </c>
      <c r="E163" s="15"/>
      <c r="F163" s="15"/>
      <c r="G163" s="15"/>
      <c r="H163" s="15"/>
      <c r="I163" s="15"/>
      <c r="J163" s="15"/>
      <c r="K163" s="15"/>
      <c r="L163" s="15"/>
      <c r="M163" s="10" t="s">
        <v>51</v>
      </c>
      <c r="N163" s="2" t="s">
        <v>324</v>
      </c>
      <c r="O163" s="2" t="s">
        <v>51</v>
      </c>
      <c r="P163" s="2" t="s">
        <v>51</v>
      </c>
      <c r="Q163" s="2" t="s">
        <v>314</v>
      </c>
      <c r="R163" s="2" t="s">
        <v>60</v>
      </c>
      <c r="S163" s="2" t="s">
        <v>59</v>
      </c>
      <c r="T163" s="2" t="s">
        <v>59</v>
      </c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2" t="s">
        <v>51</v>
      </c>
      <c r="AS163" s="2" t="s">
        <v>51</v>
      </c>
      <c r="AT163" s="3"/>
      <c r="AU163" s="2" t="s">
        <v>325</v>
      </c>
      <c r="AV163" s="3">
        <v>2177</v>
      </c>
    </row>
    <row r="164" spans="1:48" ht="30" customHeight="1" x14ac:dyDescent="0.3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</row>
    <row r="165" spans="1:48" ht="30" customHeight="1" x14ac:dyDescent="0.3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</row>
    <row r="166" spans="1:48" ht="30" customHeight="1" x14ac:dyDescent="0.3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</row>
    <row r="167" spans="1:48" ht="30" customHeight="1" x14ac:dyDescent="0.3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</row>
    <row r="168" spans="1:48" ht="30" customHeight="1" x14ac:dyDescent="0.3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</row>
    <row r="169" spans="1:48" ht="30" customHeight="1" x14ac:dyDescent="0.3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</row>
    <row r="170" spans="1:48" ht="30" customHeight="1" x14ac:dyDescent="0.3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</row>
    <row r="171" spans="1:48" ht="30" customHeight="1" x14ac:dyDescent="0.3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</row>
    <row r="172" spans="1:48" ht="30" customHeight="1" x14ac:dyDescent="0.3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</row>
    <row r="173" spans="1:48" ht="30" customHeight="1" x14ac:dyDescent="0.3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</row>
    <row r="174" spans="1:48" ht="30" customHeight="1" x14ac:dyDescent="0.3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</row>
    <row r="175" spans="1:48" ht="30" customHeight="1" x14ac:dyDescent="0.3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</row>
    <row r="176" spans="1:48" ht="30" customHeight="1" x14ac:dyDescent="0.3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</row>
    <row r="177" spans="1:48" ht="30" customHeight="1" x14ac:dyDescent="0.3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</row>
    <row r="178" spans="1:48" ht="30" customHeight="1" x14ac:dyDescent="0.3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</row>
    <row r="179" spans="1:48" ht="30" customHeight="1" x14ac:dyDescent="0.3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</row>
    <row r="180" spans="1:48" ht="30" customHeight="1" x14ac:dyDescent="0.3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</row>
    <row r="181" spans="1:48" ht="30" customHeight="1" x14ac:dyDescent="0.3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</row>
    <row r="182" spans="1:48" ht="30" customHeight="1" x14ac:dyDescent="0.3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</row>
    <row r="183" spans="1:48" ht="30" customHeight="1" x14ac:dyDescent="0.3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</row>
    <row r="184" spans="1:48" ht="30" customHeight="1" x14ac:dyDescent="0.3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</row>
    <row r="185" spans="1:48" ht="30" customHeight="1" x14ac:dyDescent="0.3">
      <c r="A185" s="10" t="s">
        <v>120</v>
      </c>
      <c r="B185" s="11"/>
      <c r="C185" s="11"/>
      <c r="D185" s="11"/>
      <c r="E185" s="11"/>
      <c r="F185" s="15"/>
      <c r="G185" s="11"/>
      <c r="H185" s="15"/>
      <c r="I185" s="11"/>
      <c r="J185" s="15"/>
      <c r="K185" s="11"/>
      <c r="L185" s="15"/>
      <c r="M185" s="11"/>
      <c r="N185" t="s">
        <v>121</v>
      </c>
    </row>
    <row r="186" spans="1:48" ht="30" customHeight="1" x14ac:dyDescent="0.3">
      <c r="A186" s="10" t="s">
        <v>326</v>
      </c>
      <c r="B186" s="10" t="s">
        <v>51</v>
      </c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3"/>
      <c r="O186" s="3"/>
      <c r="P186" s="3"/>
      <c r="Q186" s="2" t="s">
        <v>327</v>
      </c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</row>
    <row r="187" spans="1:48" ht="30" customHeight="1" x14ac:dyDescent="0.3">
      <c r="A187" s="10" t="s">
        <v>489</v>
      </c>
      <c r="B187" s="10" t="s">
        <v>485</v>
      </c>
      <c r="C187" s="10" t="s">
        <v>328</v>
      </c>
      <c r="D187" s="11">
        <v>1</v>
      </c>
      <c r="E187" s="15"/>
      <c r="F187" s="15"/>
      <c r="G187" s="15"/>
      <c r="H187" s="15"/>
      <c r="I187" s="15"/>
      <c r="J187" s="15"/>
      <c r="K187" s="15"/>
      <c r="L187" s="15"/>
      <c r="M187" s="10" t="s">
        <v>329</v>
      </c>
      <c r="N187" s="2" t="s">
        <v>330</v>
      </c>
      <c r="O187" s="2" t="s">
        <v>51</v>
      </c>
      <c r="P187" s="2" t="s">
        <v>51</v>
      </c>
      <c r="Q187" s="2" t="s">
        <v>327</v>
      </c>
      <c r="R187" s="2" t="s">
        <v>59</v>
      </c>
      <c r="S187" s="2" t="s">
        <v>59</v>
      </c>
      <c r="T187" s="2" t="s">
        <v>60</v>
      </c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2" t="s">
        <v>51</v>
      </c>
      <c r="AS187" s="2" t="s">
        <v>51</v>
      </c>
      <c r="AT187" s="3"/>
      <c r="AU187" s="2" t="s">
        <v>331</v>
      </c>
      <c r="AV187" s="3">
        <v>2190</v>
      </c>
    </row>
    <row r="188" spans="1:48" ht="30" customHeight="1" x14ac:dyDescent="0.3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</row>
    <row r="189" spans="1:48" ht="30" customHeight="1" x14ac:dyDescent="0.3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</row>
    <row r="190" spans="1:48" ht="30" customHeight="1" x14ac:dyDescent="0.3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</row>
    <row r="191" spans="1:48" ht="30" customHeight="1" x14ac:dyDescent="0.3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</row>
    <row r="192" spans="1:48" ht="30" customHeight="1" x14ac:dyDescent="0.3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</row>
    <row r="193" spans="1:13" ht="30" customHeight="1" x14ac:dyDescent="0.3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</row>
    <row r="194" spans="1:13" ht="30" customHeight="1" x14ac:dyDescent="0.3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</row>
    <row r="195" spans="1:13" ht="30" customHeight="1" x14ac:dyDescent="0.3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</row>
    <row r="196" spans="1:13" ht="30" customHeight="1" x14ac:dyDescent="0.3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</row>
    <row r="197" spans="1:13" ht="30" customHeight="1" x14ac:dyDescent="0.3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</row>
    <row r="198" spans="1:13" ht="30" customHeight="1" x14ac:dyDescent="0.3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</row>
    <row r="199" spans="1:13" ht="30" customHeight="1" x14ac:dyDescent="0.3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</row>
    <row r="200" spans="1:13" ht="30" customHeight="1" x14ac:dyDescent="0.3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</row>
    <row r="201" spans="1:13" ht="30" customHeight="1" x14ac:dyDescent="0.3">
      <c r="A201" s="11"/>
      <c r="B201" s="11"/>
      <c r="C201" s="11"/>
      <c r="D201" s="11"/>
      <c r="E201" s="11"/>
      <c r="F201" s="11"/>
      <c r="G201" s="11"/>
      <c r="H201" s="11"/>
      <c r="I201" s="11"/>
      <c r="J201" s="11"/>
      <c r="K201" s="11"/>
      <c r="L201" s="11"/>
      <c r="M201" s="11"/>
    </row>
    <row r="202" spans="1:13" ht="30" customHeight="1" x14ac:dyDescent="0.3">
      <c r="A202" s="11"/>
      <c r="B202" s="11"/>
      <c r="C202" s="11"/>
      <c r="D202" s="11"/>
      <c r="E202" s="11"/>
      <c r="F202" s="11"/>
      <c r="G202" s="11"/>
      <c r="H202" s="11"/>
      <c r="I202" s="11"/>
      <c r="J202" s="11"/>
      <c r="K202" s="11"/>
      <c r="L202" s="11"/>
      <c r="M202" s="11"/>
    </row>
    <row r="203" spans="1:13" ht="30" customHeight="1" x14ac:dyDescent="0.3">
      <c r="A203" s="11"/>
      <c r="B203" s="11"/>
      <c r="C203" s="11"/>
      <c r="D203" s="11"/>
      <c r="E203" s="11"/>
      <c r="F203" s="11"/>
      <c r="G203" s="11"/>
      <c r="H203" s="11"/>
      <c r="I203" s="11"/>
      <c r="J203" s="11"/>
      <c r="K203" s="11"/>
      <c r="L203" s="11"/>
      <c r="M203" s="11"/>
    </row>
    <row r="204" spans="1:13" ht="30" customHeight="1" x14ac:dyDescent="0.3">
      <c r="A204" s="11"/>
      <c r="B204" s="11"/>
      <c r="C204" s="11"/>
      <c r="D204" s="11"/>
      <c r="E204" s="11"/>
      <c r="F204" s="11"/>
      <c r="G204" s="11"/>
      <c r="H204" s="11"/>
      <c r="I204" s="11"/>
      <c r="J204" s="11"/>
      <c r="K204" s="11"/>
      <c r="L204" s="11"/>
      <c r="M204" s="11"/>
    </row>
    <row r="205" spans="1:13" ht="30" customHeight="1" x14ac:dyDescent="0.3">
      <c r="A205" s="11"/>
      <c r="B205" s="11"/>
      <c r="C205" s="11"/>
      <c r="D205" s="11"/>
      <c r="E205" s="11"/>
      <c r="F205" s="11"/>
      <c r="G205" s="11"/>
      <c r="H205" s="11"/>
      <c r="I205" s="11"/>
      <c r="J205" s="11"/>
      <c r="K205" s="11"/>
      <c r="L205" s="11"/>
      <c r="M205" s="11"/>
    </row>
    <row r="206" spans="1:13" ht="30" customHeight="1" x14ac:dyDescent="0.3">
      <c r="A206" s="11"/>
      <c r="B206" s="11"/>
      <c r="C206" s="11"/>
      <c r="D206" s="11"/>
      <c r="E206" s="11"/>
      <c r="F206" s="11"/>
      <c r="G206" s="11"/>
      <c r="H206" s="11"/>
      <c r="I206" s="11"/>
      <c r="J206" s="11"/>
      <c r="K206" s="11"/>
      <c r="L206" s="11"/>
      <c r="M206" s="11"/>
    </row>
    <row r="207" spans="1:13" ht="30" customHeight="1" x14ac:dyDescent="0.3">
      <c r="A207" s="11"/>
      <c r="B207" s="11"/>
      <c r="C207" s="11"/>
      <c r="D207" s="11"/>
      <c r="E207" s="11"/>
      <c r="F207" s="11"/>
      <c r="G207" s="11"/>
      <c r="H207" s="11"/>
      <c r="I207" s="11"/>
      <c r="J207" s="11"/>
      <c r="K207" s="11"/>
      <c r="L207" s="11"/>
      <c r="M207" s="11"/>
    </row>
    <row r="208" spans="1:13" ht="30" customHeight="1" x14ac:dyDescent="0.3">
      <c r="A208" s="11"/>
      <c r="B208" s="11"/>
      <c r="C208" s="11"/>
      <c r="D208" s="11"/>
      <c r="E208" s="11"/>
      <c r="F208" s="11"/>
      <c r="G208" s="11"/>
      <c r="H208" s="11"/>
      <c r="I208" s="11"/>
      <c r="J208" s="11"/>
      <c r="K208" s="11"/>
      <c r="L208" s="11"/>
      <c r="M208" s="11"/>
    </row>
    <row r="209" spans="1:48" ht="30" customHeight="1" x14ac:dyDescent="0.3">
      <c r="A209" s="11"/>
      <c r="B209" s="11"/>
      <c r="C209" s="11"/>
      <c r="D209" s="11"/>
      <c r="E209" s="11"/>
      <c r="F209" s="11"/>
      <c r="G209" s="11"/>
      <c r="H209" s="11"/>
      <c r="I209" s="11"/>
      <c r="J209" s="11"/>
      <c r="K209" s="11"/>
      <c r="L209" s="11"/>
      <c r="M209" s="11"/>
    </row>
    <row r="210" spans="1:48" ht="30" customHeight="1" x14ac:dyDescent="0.3">
      <c r="A210" s="11"/>
      <c r="B210" s="11"/>
      <c r="C210" s="11"/>
      <c r="D210" s="11"/>
      <c r="E210" s="11"/>
      <c r="F210" s="11"/>
      <c r="G210" s="11"/>
      <c r="H210" s="11"/>
      <c r="I210" s="11"/>
      <c r="J210" s="11"/>
      <c r="K210" s="11"/>
      <c r="L210" s="11"/>
      <c r="M210" s="11"/>
    </row>
    <row r="211" spans="1:48" ht="30" customHeight="1" x14ac:dyDescent="0.3">
      <c r="A211" s="10" t="s">
        <v>120</v>
      </c>
      <c r="B211" s="11"/>
      <c r="C211" s="11"/>
      <c r="D211" s="11"/>
      <c r="E211" s="11"/>
      <c r="F211" s="15"/>
      <c r="G211" s="11"/>
      <c r="H211" s="15"/>
      <c r="I211" s="11"/>
      <c r="J211" s="15"/>
      <c r="K211" s="11"/>
      <c r="L211" s="15"/>
      <c r="M211" s="11"/>
      <c r="N211" t="s">
        <v>121</v>
      </c>
    </row>
    <row r="212" spans="1:48" ht="30" customHeight="1" x14ac:dyDescent="0.3">
      <c r="A212" s="10" t="s">
        <v>332</v>
      </c>
      <c r="B212" s="10" t="s">
        <v>51</v>
      </c>
      <c r="C212" s="11"/>
      <c r="D212" s="11"/>
      <c r="E212" s="11"/>
      <c r="F212" s="11"/>
      <c r="G212" s="11"/>
      <c r="H212" s="11"/>
      <c r="I212" s="11"/>
      <c r="J212" s="11"/>
      <c r="K212" s="11"/>
      <c r="L212" s="11"/>
      <c r="M212" s="11"/>
      <c r="N212" s="3"/>
      <c r="O212" s="3"/>
      <c r="P212" s="3"/>
      <c r="Q212" s="2" t="s">
        <v>333</v>
      </c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</row>
    <row r="213" spans="1:48" ht="30" customHeight="1" x14ac:dyDescent="0.3">
      <c r="A213" s="10" t="s">
        <v>334</v>
      </c>
      <c r="B213" s="10" t="s">
        <v>335</v>
      </c>
      <c r="C213" s="10" t="s">
        <v>336</v>
      </c>
      <c r="D213" s="11">
        <v>133</v>
      </c>
      <c r="E213" s="15"/>
      <c r="F213" s="15"/>
      <c r="G213" s="15"/>
      <c r="H213" s="15"/>
      <c r="I213" s="15"/>
      <c r="J213" s="15"/>
      <c r="K213" s="15"/>
      <c r="L213" s="15"/>
      <c r="M213" s="10" t="s">
        <v>51</v>
      </c>
      <c r="N213" s="2" t="s">
        <v>337</v>
      </c>
      <c r="O213" s="2" t="s">
        <v>51</v>
      </c>
      <c r="P213" s="2" t="s">
        <v>51</v>
      </c>
      <c r="Q213" s="2" t="s">
        <v>333</v>
      </c>
      <c r="R213" s="2" t="s">
        <v>59</v>
      </c>
      <c r="S213" s="2" t="s">
        <v>59</v>
      </c>
      <c r="T213" s="2" t="s">
        <v>60</v>
      </c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2" t="s">
        <v>51</v>
      </c>
      <c r="AS213" s="2" t="s">
        <v>51</v>
      </c>
      <c r="AT213" s="3"/>
      <c r="AU213" s="2" t="s">
        <v>338</v>
      </c>
      <c r="AV213" s="3">
        <v>2187</v>
      </c>
    </row>
    <row r="214" spans="1:48" ht="30" customHeight="1" x14ac:dyDescent="0.3">
      <c r="A214" s="10" t="s">
        <v>339</v>
      </c>
      <c r="B214" s="10" t="s">
        <v>340</v>
      </c>
      <c r="C214" s="10" t="s">
        <v>84</v>
      </c>
      <c r="D214" s="11">
        <v>11</v>
      </c>
      <c r="E214" s="15"/>
      <c r="F214" s="15"/>
      <c r="G214" s="15"/>
      <c r="H214" s="15"/>
      <c r="I214" s="15"/>
      <c r="J214" s="15"/>
      <c r="K214" s="15"/>
      <c r="L214" s="15"/>
      <c r="M214" s="10" t="s">
        <v>51</v>
      </c>
      <c r="N214" s="2" t="s">
        <v>341</v>
      </c>
      <c r="O214" s="2" t="s">
        <v>51</v>
      </c>
      <c r="P214" s="2" t="s">
        <v>51</v>
      </c>
      <c r="Q214" s="2" t="s">
        <v>333</v>
      </c>
      <c r="R214" s="2" t="s">
        <v>59</v>
      </c>
      <c r="S214" s="2" t="s">
        <v>59</v>
      </c>
      <c r="T214" s="2" t="s">
        <v>60</v>
      </c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2" t="s">
        <v>51</v>
      </c>
      <c r="AS214" s="2" t="s">
        <v>51</v>
      </c>
      <c r="AT214" s="3"/>
      <c r="AU214" s="2" t="s">
        <v>342</v>
      </c>
      <c r="AV214" s="3">
        <v>1281</v>
      </c>
    </row>
    <row r="215" spans="1:48" ht="30" customHeight="1" x14ac:dyDescent="0.3">
      <c r="A215" s="10" t="s">
        <v>343</v>
      </c>
      <c r="B215" s="10" t="s">
        <v>344</v>
      </c>
      <c r="C215" s="10" t="s">
        <v>336</v>
      </c>
      <c r="D215" s="11">
        <v>133</v>
      </c>
      <c r="E215" s="15"/>
      <c r="F215" s="15"/>
      <c r="G215" s="15"/>
      <c r="H215" s="15"/>
      <c r="I215" s="15"/>
      <c r="J215" s="15"/>
      <c r="K215" s="15"/>
      <c r="L215" s="15"/>
      <c r="M215" s="10" t="s">
        <v>51</v>
      </c>
      <c r="N215" s="2" t="s">
        <v>345</v>
      </c>
      <c r="O215" s="2" t="s">
        <v>51</v>
      </c>
      <c r="P215" s="2" t="s">
        <v>51</v>
      </c>
      <c r="Q215" s="2" t="s">
        <v>333</v>
      </c>
      <c r="R215" s="2" t="s">
        <v>59</v>
      </c>
      <c r="S215" s="2" t="s">
        <v>60</v>
      </c>
      <c r="T215" s="2" t="s">
        <v>59</v>
      </c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2" t="s">
        <v>51</v>
      </c>
      <c r="AS215" s="2" t="s">
        <v>51</v>
      </c>
      <c r="AT215" s="3"/>
      <c r="AU215" s="2" t="s">
        <v>346</v>
      </c>
      <c r="AV215" s="3">
        <v>1284</v>
      </c>
    </row>
    <row r="216" spans="1:48" ht="30" customHeight="1" x14ac:dyDescent="0.3">
      <c r="A216" s="10" t="s">
        <v>343</v>
      </c>
      <c r="B216" s="10" t="s">
        <v>347</v>
      </c>
      <c r="C216" s="10" t="s">
        <v>336</v>
      </c>
      <c r="D216" s="11">
        <v>133</v>
      </c>
      <c r="E216" s="15"/>
      <c r="F216" s="15"/>
      <c r="G216" s="15"/>
      <c r="H216" s="15"/>
      <c r="I216" s="15"/>
      <c r="J216" s="15"/>
      <c r="K216" s="15"/>
      <c r="L216" s="15"/>
      <c r="M216" s="10" t="s">
        <v>51</v>
      </c>
      <c r="N216" s="2" t="s">
        <v>348</v>
      </c>
      <c r="O216" s="2" t="s">
        <v>51</v>
      </c>
      <c r="P216" s="2" t="s">
        <v>51</v>
      </c>
      <c r="Q216" s="2" t="s">
        <v>333</v>
      </c>
      <c r="R216" s="2" t="s">
        <v>59</v>
      </c>
      <c r="S216" s="2" t="s">
        <v>60</v>
      </c>
      <c r="T216" s="2" t="s">
        <v>59</v>
      </c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2" t="s">
        <v>51</v>
      </c>
      <c r="AS216" s="2" t="s">
        <v>51</v>
      </c>
      <c r="AT216" s="3"/>
      <c r="AU216" s="2" t="s">
        <v>349</v>
      </c>
      <c r="AV216" s="3">
        <v>1285</v>
      </c>
    </row>
    <row r="217" spans="1:48" ht="30" customHeight="1" x14ac:dyDescent="0.3">
      <c r="A217" s="10" t="s">
        <v>350</v>
      </c>
      <c r="B217" s="10" t="s">
        <v>351</v>
      </c>
      <c r="C217" s="10" t="s">
        <v>117</v>
      </c>
      <c r="D217" s="11">
        <v>0.92700000000000005</v>
      </c>
      <c r="E217" s="15"/>
      <c r="F217" s="15"/>
      <c r="G217" s="15"/>
      <c r="H217" s="15"/>
      <c r="I217" s="15"/>
      <c r="J217" s="15"/>
      <c r="K217" s="15"/>
      <c r="L217" s="15"/>
      <c r="M217" s="10" t="s">
        <v>51</v>
      </c>
      <c r="N217" s="2" t="s">
        <v>352</v>
      </c>
      <c r="O217" s="2" t="s">
        <v>51</v>
      </c>
      <c r="P217" s="2" t="s">
        <v>51</v>
      </c>
      <c r="Q217" s="2" t="s">
        <v>333</v>
      </c>
      <c r="R217" s="2" t="s">
        <v>59</v>
      </c>
      <c r="S217" s="2" t="s">
        <v>60</v>
      </c>
      <c r="T217" s="2" t="s">
        <v>59</v>
      </c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2" t="s">
        <v>51</v>
      </c>
      <c r="AS217" s="2" t="s">
        <v>51</v>
      </c>
      <c r="AT217" s="3"/>
      <c r="AU217" s="2" t="s">
        <v>353</v>
      </c>
      <c r="AV217" s="3">
        <v>1286</v>
      </c>
    </row>
    <row r="218" spans="1:48" ht="30" customHeight="1" x14ac:dyDescent="0.3">
      <c r="A218" s="11"/>
      <c r="B218" s="11"/>
      <c r="C218" s="11"/>
      <c r="D218" s="11"/>
      <c r="E218" s="11"/>
      <c r="F218" s="11"/>
      <c r="G218" s="11"/>
      <c r="H218" s="11"/>
      <c r="I218" s="11"/>
      <c r="J218" s="11"/>
      <c r="K218" s="11"/>
      <c r="L218" s="11"/>
      <c r="M218" s="11"/>
    </row>
    <row r="219" spans="1:48" ht="30" customHeight="1" x14ac:dyDescent="0.3">
      <c r="A219" s="11"/>
      <c r="B219" s="11"/>
      <c r="C219" s="11"/>
      <c r="D219" s="11"/>
      <c r="E219" s="11"/>
      <c r="F219" s="11"/>
      <c r="G219" s="11"/>
      <c r="H219" s="11"/>
      <c r="I219" s="11"/>
      <c r="J219" s="11"/>
      <c r="K219" s="11"/>
      <c r="L219" s="11"/>
      <c r="M219" s="11"/>
    </row>
    <row r="220" spans="1:48" ht="30" customHeight="1" x14ac:dyDescent="0.3">
      <c r="A220" s="11"/>
      <c r="B220" s="11"/>
      <c r="C220" s="11"/>
      <c r="D220" s="11"/>
      <c r="E220" s="11"/>
      <c r="F220" s="11"/>
      <c r="G220" s="11"/>
      <c r="H220" s="11"/>
      <c r="I220" s="11"/>
      <c r="J220" s="11"/>
      <c r="K220" s="11"/>
      <c r="L220" s="11"/>
      <c r="M220" s="11"/>
    </row>
    <row r="221" spans="1:48" ht="30" customHeight="1" x14ac:dyDescent="0.3">
      <c r="A221" s="11"/>
      <c r="B221" s="11"/>
      <c r="C221" s="11"/>
      <c r="D221" s="11"/>
      <c r="E221" s="11"/>
      <c r="F221" s="11"/>
      <c r="G221" s="11"/>
      <c r="H221" s="11"/>
      <c r="I221" s="11"/>
      <c r="J221" s="11"/>
      <c r="K221" s="11"/>
      <c r="L221" s="11"/>
      <c r="M221" s="11"/>
    </row>
    <row r="222" spans="1:48" ht="30" customHeight="1" x14ac:dyDescent="0.3">
      <c r="A222" s="11"/>
      <c r="B222" s="11"/>
      <c r="C222" s="11"/>
      <c r="D222" s="11"/>
      <c r="E222" s="11"/>
      <c r="F222" s="11"/>
      <c r="G222" s="11"/>
      <c r="H222" s="11"/>
      <c r="I222" s="11"/>
      <c r="J222" s="11"/>
      <c r="K222" s="11"/>
      <c r="L222" s="11"/>
      <c r="M222" s="11"/>
    </row>
    <row r="223" spans="1:48" ht="30" customHeight="1" x14ac:dyDescent="0.3">
      <c r="A223" s="11"/>
      <c r="B223" s="11"/>
      <c r="C223" s="11"/>
      <c r="D223" s="11"/>
      <c r="E223" s="11"/>
      <c r="F223" s="11"/>
      <c r="G223" s="11"/>
      <c r="H223" s="11"/>
      <c r="I223" s="11"/>
      <c r="J223" s="11"/>
      <c r="K223" s="11"/>
      <c r="L223" s="11"/>
      <c r="M223" s="11"/>
    </row>
    <row r="224" spans="1:48" ht="30" customHeight="1" x14ac:dyDescent="0.3">
      <c r="A224" s="11"/>
      <c r="B224" s="11"/>
      <c r="C224" s="11"/>
      <c r="D224" s="11"/>
      <c r="E224" s="11"/>
      <c r="F224" s="11"/>
      <c r="G224" s="11"/>
      <c r="H224" s="11"/>
      <c r="I224" s="11"/>
      <c r="J224" s="11"/>
      <c r="K224" s="11"/>
      <c r="L224" s="11"/>
      <c r="M224" s="11"/>
    </row>
    <row r="225" spans="1:48" ht="30" customHeight="1" x14ac:dyDescent="0.3">
      <c r="A225" s="11"/>
      <c r="B225" s="11"/>
      <c r="C225" s="11"/>
      <c r="D225" s="11"/>
      <c r="E225" s="11"/>
      <c r="F225" s="11"/>
      <c r="G225" s="11"/>
      <c r="H225" s="11"/>
      <c r="I225" s="11"/>
      <c r="J225" s="11"/>
      <c r="K225" s="11"/>
      <c r="L225" s="11"/>
      <c r="M225" s="11"/>
    </row>
    <row r="226" spans="1:48" ht="30" customHeight="1" x14ac:dyDescent="0.3">
      <c r="A226" s="11"/>
      <c r="B226" s="11"/>
      <c r="C226" s="11"/>
      <c r="D226" s="11"/>
      <c r="E226" s="11"/>
      <c r="F226" s="11"/>
      <c r="G226" s="11"/>
      <c r="H226" s="11"/>
      <c r="I226" s="11"/>
      <c r="J226" s="11"/>
      <c r="K226" s="11"/>
      <c r="L226" s="11"/>
      <c r="M226" s="11"/>
    </row>
    <row r="227" spans="1:48" ht="30" customHeight="1" x14ac:dyDescent="0.3">
      <c r="A227" s="11"/>
      <c r="B227" s="11"/>
      <c r="C227" s="11"/>
      <c r="D227" s="11"/>
      <c r="E227" s="11"/>
      <c r="F227" s="11"/>
      <c r="G227" s="11"/>
      <c r="H227" s="11"/>
      <c r="I227" s="11"/>
      <c r="J227" s="11"/>
      <c r="K227" s="11"/>
      <c r="L227" s="11"/>
      <c r="M227" s="11"/>
    </row>
    <row r="228" spans="1:48" ht="30" customHeight="1" x14ac:dyDescent="0.3">
      <c r="A228" s="11"/>
      <c r="B228" s="11"/>
      <c r="C228" s="11"/>
      <c r="D228" s="11"/>
      <c r="E228" s="11"/>
      <c r="F228" s="11"/>
      <c r="G228" s="11"/>
      <c r="H228" s="11"/>
      <c r="I228" s="11"/>
      <c r="J228" s="11"/>
      <c r="K228" s="11"/>
      <c r="L228" s="11"/>
      <c r="M228" s="11"/>
    </row>
    <row r="229" spans="1:48" ht="30" customHeight="1" x14ac:dyDescent="0.3">
      <c r="A229" s="11"/>
      <c r="B229" s="11"/>
      <c r="C229" s="11"/>
      <c r="D229" s="11"/>
      <c r="E229" s="11"/>
      <c r="F229" s="11"/>
      <c r="G229" s="11"/>
      <c r="H229" s="11"/>
      <c r="I229" s="11"/>
      <c r="J229" s="11"/>
      <c r="K229" s="11"/>
      <c r="L229" s="11"/>
      <c r="M229" s="11"/>
    </row>
    <row r="230" spans="1:48" ht="30" customHeight="1" x14ac:dyDescent="0.3">
      <c r="A230" s="11"/>
      <c r="B230" s="11"/>
      <c r="C230" s="11"/>
      <c r="D230" s="11"/>
      <c r="E230" s="11"/>
      <c r="F230" s="11"/>
      <c r="G230" s="11"/>
      <c r="H230" s="11"/>
      <c r="I230" s="11"/>
      <c r="J230" s="11"/>
      <c r="K230" s="11"/>
      <c r="L230" s="11"/>
      <c r="M230" s="11"/>
    </row>
    <row r="231" spans="1:48" ht="30" customHeight="1" x14ac:dyDescent="0.3">
      <c r="A231" s="11"/>
      <c r="B231" s="11"/>
      <c r="C231" s="11"/>
      <c r="D231" s="11"/>
      <c r="E231" s="11"/>
      <c r="F231" s="11"/>
      <c r="G231" s="11"/>
      <c r="H231" s="11"/>
      <c r="I231" s="11"/>
      <c r="J231" s="11"/>
      <c r="K231" s="11"/>
      <c r="L231" s="11"/>
      <c r="M231" s="11"/>
    </row>
    <row r="232" spans="1:48" ht="30" customHeight="1" x14ac:dyDescent="0.3">
      <c r="A232" s="11"/>
      <c r="B232" s="11"/>
      <c r="C232" s="11"/>
      <c r="D232" s="11"/>
      <c r="E232" s="11"/>
      <c r="F232" s="11"/>
      <c r="G232" s="11"/>
      <c r="H232" s="11"/>
      <c r="I232" s="11"/>
      <c r="J232" s="11"/>
      <c r="K232" s="11"/>
      <c r="L232" s="11"/>
      <c r="M232" s="11"/>
    </row>
    <row r="233" spans="1:48" ht="30" customHeight="1" x14ac:dyDescent="0.3">
      <c r="A233" s="11"/>
      <c r="B233" s="11"/>
      <c r="C233" s="11"/>
      <c r="D233" s="11"/>
      <c r="E233" s="11"/>
      <c r="F233" s="11"/>
      <c r="G233" s="11"/>
      <c r="H233" s="11"/>
      <c r="I233" s="11"/>
      <c r="J233" s="11"/>
      <c r="K233" s="11"/>
      <c r="L233" s="11"/>
      <c r="M233" s="11"/>
    </row>
    <row r="234" spans="1:48" ht="30" customHeight="1" x14ac:dyDescent="0.3">
      <c r="A234" s="11"/>
      <c r="B234" s="11"/>
      <c r="C234" s="11"/>
      <c r="D234" s="11"/>
      <c r="E234" s="11"/>
      <c r="F234" s="11"/>
      <c r="G234" s="11"/>
      <c r="H234" s="11"/>
      <c r="I234" s="11"/>
      <c r="J234" s="11"/>
      <c r="K234" s="11"/>
      <c r="L234" s="11"/>
      <c r="M234" s="11"/>
    </row>
    <row r="235" spans="1:48" ht="30" customHeight="1" x14ac:dyDescent="0.3">
      <c r="A235" s="11"/>
      <c r="B235" s="11"/>
      <c r="C235" s="11"/>
      <c r="D235" s="11"/>
      <c r="E235" s="11"/>
      <c r="F235" s="11"/>
      <c r="G235" s="11"/>
      <c r="H235" s="11"/>
      <c r="I235" s="11"/>
      <c r="J235" s="11"/>
      <c r="K235" s="11"/>
      <c r="L235" s="11"/>
      <c r="M235" s="11"/>
    </row>
    <row r="236" spans="1:48" ht="30" customHeight="1" x14ac:dyDescent="0.3">
      <c r="A236" s="11"/>
      <c r="B236" s="11"/>
      <c r="C236" s="11"/>
      <c r="D236" s="11"/>
      <c r="E236" s="11"/>
      <c r="F236" s="11"/>
      <c r="G236" s="11"/>
      <c r="H236" s="11"/>
      <c r="I236" s="11"/>
      <c r="J236" s="11"/>
      <c r="K236" s="11"/>
      <c r="L236" s="11"/>
      <c r="M236" s="11"/>
    </row>
    <row r="237" spans="1:48" ht="30" customHeight="1" x14ac:dyDescent="0.3">
      <c r="A237" s="10" t="s">
        <v>120</v>
      </c>
      <c r="B237" s="11"/>
      <c r="C237" s="11"/>
      <c r="D237" s="11"/>
      <c r="E237" s="11"/>
      <c r="F237" s="15"/>
      <c r="G237" s="11"/>
      <c r="H237" s="15"/>
      <c r="I237" s="11"/>
      <c r="J237" s="15"/>
      <c r="K237" s="11"/>
      <c r="L237" s="15"/>
      <c r="M237" s="11"/>
      <c r="N237" t="s">
        <v>121</v>
      </c>
    </row>
    <row r="238" spans="1:48" ht="30" customHeight="1" x14ac:dyDescent="0.3">
      <c r="A238" s="10" t="s">
        <v>354</v>
      </c>
      <c r="B238" s="10" t="s">
        <v>51</v>
      </c>
      <c r="C238" s="11"/>
      <c r="D238" s="11"/>
      <c r="E238" s="11"/>
      <c r="F238" s="11"/>
      <c r="G238" s="11"/>
      <c r="H238" s="11"/>
      <c r="I238" s="11"/>
      <c r="J238" s="11"/>
      <c r="K238" s="11"/>
      <c r="L238" s="11"/>
      <c r="M238" s="11"/>
      <c r="N238" s="3"/>
      <c r="O238" s="3"/>
      <c r="P238" s="3"/>
      <c r="Q238" s="2" t="s">
        <v>355</v>
      </c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</row>
    <row r="239" spans="1:48" ht="30" customHeight="1" x14ac:dyDescent="0.3">
      <c r="A239" s="10" t="s">
        <v>356</v>
      </c>
      <c r="B239" s="10" t="s">
        <v>357</v>
      </c>
      <c r="C239" s="10" t="s">
        <v>358</v>
      </c>
      <c r="D239" s="11">
        <v>-322</v>
      </c>
      <c r="E239" s="15"/>
      <c r="F239" s="15"/>
      <c r="G239" s="15"/>
      <c r="H239" s="15"/>
      <c r="I239" s="15"/>
      <c r="J239" s="15"/>
      <c r="K239" s="15"/>
      <c r="L239" s="15"/>
      <c r="M239" s="10" t="s">
        <v>359</v>
      </c>
      <c r="N239" s="2" t="s">
        <v>360</v>
      </c>
      <c r="O239" s="2" t="s">
        <v>51</v>
      </c>
      <c r="P239" s="2" t="s">
        <v>51</v>
      </c>
      <c r="Q239" s="2" t="s">
        <v>355</v>
      </c>
      <c r="R239" s="2" t="s">
        <v>59</v>
      </c>
      <c r="S239" s="2" t="s">
        <v>59</v>
      </c>
      <c r="T239" s="2" t="s">
        <v>60</v>
      </c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2" t="s">
        <v>51</v>
      </c>
      <c r="AS239" s="2" t="s">
        <v>51</v>
      </c>
      <c r="AT239" s="3"/>
      <c r="AU239" s="2" t="s">
        <v>361</v>
      </c>
      <c r="AV239" s="3">
        <v>1291</v>
      </c>
    </row>
    <row r="240" spans="1:48" ht="30" customHeight="1" x14ac:dyDescent="0.3">
      <c r="A240" s="10" t="s">
        <v>356</v>
      </c>
      <c r="B240" s="10" t="s">
        <v>362</v>
      </c>
      <c r="C240" s="10" t="s">
        <v>358</v>
      </c>
      <c r="D240" s="11">
        <v>-21</v>
      </c>
      <c r="E240" s="15"/>
      <c r="F240" s="15"/>
      <c r="G240" s="15"/>
      <c r="H240" s="15"/>
      <c r="I240" s="15"/>
      <c r="J240" s="15"/>
      <c r="K240" s="15"/>
      <c r="L240" s="15"/>
      <c r="M240" s="10" t="s">
        <v>359</v>
      </c>
      <c r="N240" s="2" t="s">
        <v>363</v>
      </c>
      <c r="O240" s="2" t="s">
        <v>51</v>
      </c>
      <c r="P240" s="2" t="s">
        <v>51</v>
      </c>
      <c r="Q240" s="2" t="s">
        <v>355</v>
      </c>
      <c r="R240" s="2" t="s">
        <v>59</v>
      </c>
      <c r="S240" s="2" t="s">
        <v>59</v>
      </c>
      <c r="T240" s="2" t="s">
        <v>60</v>
      </c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2" t="s">
        <v>51</v>
      </c>
      <c r="AS240" s="2" t="s">
        <v>51</v>
      </c>
      <c r="AT240" s="3"/>
      <c r="AU240" s="2" t="s">
        <v>364</v>
      </c>
      <c r="AV240" s="3">
        <v>2191</v>
      </c>
    </row>
    <row r="241" spans="1:13" ht="30" customHeight="1" x14ac:dyDescent="0.3">
      <c r="A241" s="11"/>
      <c r="B241" s="11"/>
      <c r="C241" s="11"/>
      <c r="D241" s="11"/>
      <c r="E241" s="11"/>
      <c r="F241" s="11"/>
      <c r="G241" s="11"/>
      <c r="H241" s="11"/>
      <c r="I241" s="11"/>
      <c r="J241" s="11"/>
      <c r="K241" s="11"/>
      <c r="L241" s="11"/>
      <c r="M241" s="11"/>
    </row>
    <row r="242" spans="1:13" ht="30" customHeight="1" x14ac:dyDescent="0.3">
      <c r="A242" s="11"/>
      <c r="B242" s="11"/>
      <c r="C242" s="11"/>
      <c r="D242" s="11"/>
      <c r="E242" s="11"/>
      <c r="F242" s="11"/>
      <c r="G242" s="11"/>
      <c r="H242" s="11"/>
      <c r="I242" s="11"/>
      <c r="J242" s="11"/>
      <c r="K242" s="11"/>
      <c r="L242" s="11"/>
      <c r="M242" s="11"/>
    </row>
    <row r="243" spans="1:13" ht="30" customHeight="1" x14ac:dyDescent="0.3">
      <c r="A243" s="11"/>
      <c r="B243" s="11"/>
      <c r="C243" s="11"/>
      <c r="D243" s="11"/>
      <c r="E243" s="11"/>
      <c r="F243" s="11"/>
      <c r="G243" s="11"/>
      <c r="H243" s="11"/>
      <c r="I243" s="11"/>
      <c r="J243" s="11"/>
      <c r="K243" s="11"/>
      <c r="L243" s="11"/>
      <c r="M243" s="11"/>
    </row>
    <row r="244" spans="1:13" ht="30" customHeight="1" x14ac:dyDescent="0.3">
      <c r="A244" s="11"/>
      <c r="B244" s="11"/>
      <c r="C244" s="11"/>
      <c r="D244" s="11"/>
      <c r="E244" s="11"/>
      <c r="F244" s="11"/>
      <c r="G244" s="11"/>
      <c r="H244" s="11"/>
      <c r="I244" s="11"/>
      <c r="J244" s="11"/>
      <c r="K244" s="11"/>
      <c r="L244" s="11"/>
      <c r="M244" s="11"/>
    </row>
    <row r="245" spans="1:13" ht="30" customHeight="1" x14ac:dyDescent="0.3">
      <c r="A245" s="11"/>
      <c r="B245" s="11"/>
      <c r="C245" s="11"/>
      <c r="D245" s="11"/>
      <c r="E245" s="11"/>
      <c r="F245" s="11"/>
      <c r="G245" s="11"/>
      <c r="H245" s="11"/>
      <c r="I245" s="11"/>
      <c r="J245" s="11"/>
      <c r="K245" s="11"/>
      <c r="L245" s="11"/>
      <c r="M245" s="11"/>
    </row>
    <row r="246" spans="1:13" ht="30" customHeight="1" x14ac:dyDescent="0.3">
      <c r="A246" s="11"/>
      <c r="B246" s="11"/>
      <c r="C246" s="11"/>
      <c r="D246" s="11"/>
      <c r="E246" s="11"/>
      <c r="F246" s="11"/>
      <c r="G246" s="11"/>
      <c r="H246" s="11"/>
      <c r="I246" s="11"/>
      <c r="J246" s="11"/>
      <c r="K246" s="11"/>
      <c r="L246" s="11"/>
      <c r="M246" s="11"/>
    </row>
    <row r="247" spans="1:13" ht="30" customHeight="1" x14ac:dyDescent="0.3">
      <c r="A247" s="11"/>
      <c r="B247" s="11"/>
      <c r="C247" s="11"/>
      <c r="D247" s="11"/>
      <c r="E247" s="11"/>
      <c r="F247" s="11"/>
      <c r="G247" s="11"/>
      <c r="H247" s="11"/>
      <c r="I247" s="11"/>
      <c r="J247" s="11"/>
      <c r="K247" s="11"/>
      <c r="L247" s="11"/>
      <c r="M247" s="11"/>
    </row>
    <row r="248" spans="1:13" ht="30" customHeight="1" x14ac:dyDescent="0.3">
      <c r="A248" s="11"/>
      <c r="B248" s="11"/>
      <c r="C248" s="11"/>
      <c r="D248" s="11"/>
      <c r="E248" s="11"/>
      <c r="F248" s="11"/>
      <c r="G248" s="11"/>
      <c r="H248" s="11"/>
      <c r="I248" s="11"/>
      <c r="J248" s="11"/>
      <c r="K248" s="11"/>
      <c r="L248" s="11"/>
      <c r="M248" s="11"/>
    </row>
    <row r="249" spans="1:13" ht="30" customHeight="1" x14ac:dyDescent="0.3">
      <c r="A249" s="11"/>
      <c r="B249" s="11"/>
      <c r="C249" s="11"/>
      <c r="D249" s="11"/>
      <c r="E249" s="11"/>
      <c r="F249" s="11"/>
      <c r="G249" s="11"/>
      <c r="H249" s="11"/>
      <c r="I249" s="11"/>
      <c r="J249" s="11"/>
      <c r="K249" s="11"/>
      <c r="L249" s="11"/>
      <c r="M249" s="11"/>
    </row>
    <row r="250" spans="1:13" ht="30" customHeight="1" x14ac:dyDescent="0.3">
      <c r="A250" s="11"/>
      <c r="B250" s="11"/>
      <c r="C250" s="11"/>
      <c r="D250" s="11"/>
      <c r="E250" s="11"/>
      <c r="F250" s="11"/>
      <c r="G250" s="11"/>
      <c r="H250" s="11"/>
      <c r="I250" s="11"/>
      <c r="J250" s="11"/>
      <c r="K250" s="11"/>
      <c r="L250" s="11"/>
      <c r="M250" s="11"/>
    </row>
    <row r="251" spans="1:13" ht="30" customHeight="1" x14ac:dyDescent="0.3">
      <c r="A251" s="11"/>
      <c r="B251" s="11"/>
      <c r="C251" s="11"/>
      <c r="D251" s="11"/>
      <c r="E251" s="11"/>
      <c r="F251" s="11"/>
      <c r="G251" s="11"/>
      <c r="H251" s="11"/>
      <c r="I251" s="11"/>
      <c r="J251" s="11"/>
      <c r="K251" s="11"/>
      <c r="L251" s="11"/>
      <c r="M251" s="11"/>
    </row>
    <row r="252" spans="1:13" ht="30" customHeight="1" x14ac:dyDescent="0.3">
      <c r="A252" s="11"/>
      <c r="B252" s="11"/>
      <c r="C252" s="11"/>
      <c r="D252" s="11"/>
      <c r="E252" s="11"/>
      <c r="F252" s="11"/>
      <c r="G252" s="11"/>
      <c r="H252" s="11"/>
      <c r="I252" s="11"/>
      <c r="J252" s="11"/>
      <c r="K252" s="11"/>
      <c r="L252" s="11"/>
      <c r="M252" s="11"/>
    </row>
    <row r="253" spans="1:13" ht="30" customHeight="1" x14ac:dyDescent="0.3">
      <c r="A253" s="11"/>
      <c r="B253" s="11"/>
      <c r="C253" s="11"/>
      <c r="D253" s="11"/>
      <c r="E253" s="11"/>
      <c r="F253" s="11"/>
      <c r="G253" s="11"/>
      <c r="H253" s="11"/>
      <c r="I253" s="11"/>
      <c r="J253" s="11"/>
      <c r="K253" s="11"/>
      <c r="L253" s="11"/>
      <c r="M253" s="11"/>
    </row>
    <row r="254" spans="1:13" ht="30" customHeight="1" x14ac:dyDescent="0.3">
      <c r="A254" s="11"/>
      <c r="B254" s="11"/>
      <c r="C254" s="11"/>
      <c r="D254" s="11"/>
      <c r="E254" s="11"/>
      <c r="F254" s="11"/>
      <c r="G254" s="11"/>
      <c r="H254" s="11"/>
      <c r="I254" s="11"/>
      <c r="J254" s="11"/>
      <c r="K254" s="11"/>
      <c r="L254" s="11"/>
      <c r="M254" s="11"/>
    </row>
    <row r="255" spans="1:13" ht="30" customHeight="1" x14ac:dyDescent="0.3">
      <c r="A255" s="11"/>
      <c r="B255" s="11"/>
      <c r="C255" s="11"/>
      <c r="D255" s="11"/>
      <c r="E255" s="11"/>
      <c r="F255" s="11"/>
      <c r="G255" s="11"/>
      <c r="H255" s="11"/>
      <c r="I255" s="11"/>
      <c r="J255" s="11"/>
      <c r="K255" s="11"/>
      <c r="L255" s="11"/>
      <c r="M255" s="11"/>
    </row>
    <row r="256" spans="1:13" ht="30" customHeight="1" x14ac:dyDescent="0.3">
      <c r="A256" s="11"/>
      <c r="B256" s="11"/>
      <c r="C256" s="11"/>
      <c r="D256" s="11"/>
      <c r="E256" s="11"/>
      <c r="F256" s="11"/>
      <c r="G256" s="11"/>
      <c r="H256" s="11"/>
      <c r="I256" s="11"/>
      <c r="J256" s="11"/>
      <c r="K256" s="11"/>
      <c r="L256" s="11"/>
      <c r="M256" s="11"/>
    </row>
    <row r="257" spans="1:48" ht="30" customHeight="1" x14ac:dyDescent="0.3">
      <c r="A257" s="11"/>
      <c r="B257" s="11"/>
      <c r="C257" s="11"/>
      <c r="D257" s="11"/>
      <c r="E257" s="11"/>
      <c r="F257" s="11"/>
      <c r="G257" s="11"/>
      <c r="H257" s="11"/>
      <c r="I257" s="11"/>
      <c r="J257" s="11"/>
      <c r="K257" s="11"/>
      <c r="L257" s="11"/>
      <c r="M257" s="11"/>
    </row>
    <row r="258" spans="1:48" ht="30" customHeight="1" x14ac:dyDescent="0.3">
      <c r="A258" s="11"/>
      <c r="B258" s="11"/>
      <c r="C258" s="11"/>
      <c r="D258" s="11"/>
      <c r="E258" s="11"/>
      <c r="F258" s="11"/>
      <c r="G258" s="11"/>
      <c r="H258" s="11"/>
      <c r="I258" s="11"/>
      <c r="J258" s="11"/>
      <c r="K258" s="11"/>
      <c r="L258" s="11"/>
      <c r="M258" s="11"/>
    </row>
    <row r="259" spans="1:48" ht="30" customHeight="1" x14ac:dyDescent="0.3">
      <c r="A259" s="11"/>
      <c r="B259" s="11"/>
      <c r="C259" s="11"/>
      <c r="D259" s="11"/>
      <c r="E259" s="11"/>
      <c r="F259" s="11"/>
      <c r="G259" s="11"/>
      <c r="H259" s="11"/>
      <c r="I259" s="11"/>
      <c r="J259" s="11"/>
      <c r="K259" s="11"/>
      <c r="L259" s="11"/>
      <c r="M259" s="11"/>
    </row>
    <row r="260" spans="1:48" ht="30" customHeight="1" x14ac:dyDescent="0.3">
      <c r="A260" s="11"/>
      <c r="B260" s="11"/>
      <c r="C260" s="11"/>
      <c r="D260" s="11"/>
      <c r="E260" s="11"/>
      <c r="F260" s="11"/>
      <c r="G260" s="11"/>
      <c r="H260" s="11"/>
      <c r="I260" s="11"/>
      <c r="J260" s="11"/>
      <c r="K260" s="11"/>
      <c r="L260" s="11"/>
      <c r="M260" s="11"/>
    </row>
    <row r="261" spans="1:48" ht="30" customHeight="1" x14ac:dyDescent="0.3">
      <c r="A261" s="11"/>
      <c r="B261" s="11"/>
      <c r="C261" s="11"/>
      <c r="D261" s="11"/>
      <c r="E261" s="11"/>
      <c r="F261" s="11"/>
      <c r="G261" s="11"/>
      <c r="H261" s="11"/>
      <c r="I261" s="11"/>
      <c r="J261" s="11"/>
      <c r="K261" s="11"/>
      <c r="L261" s="11"/>
      <c r="M261" s="11"/>
    </row>
    <row r="262" spans="1:48" ht="30" customHeight="1" x14ac:dyDescent="0.3">
      <c r="A262" s="11"/>
      <c r="B262" s="11"/>
      <c r="C262" s="11"/>
      <c r="D262" s="11"/>
      <c r="E262" s="11"/>
      <c r="F262" s="11"/>
      <c r="G262" s="11"/>
      <c r="H262" s="11"/>
      <c r="I262" s="11"/>
      <c r="J262" s="11"/>
      <c r="K262" s="11"/>
      <c r="L262" s="11"/>
      <c r="M262" s="11"/>
    </row>
    <row r="263" spans="1:48" ht="30" customHeight="1" x14ac:dyDescent="0.3">
      <c r="A263" s="10" t="s">
        <v>120</v>
      </c>
      <c r="B263" s="11"/>
      <c r="C263" s="11"/>
      <c r="D263" s="11"/>
      <c r="E263" s="11"/>
      <c r="F263" s="15"/>
      <c r="G263" s="11"/>
      <c r="H263" s="15"/>
      <c r="I263" s="11"/>
      <c r="J263" s="15"/>
      <c r="K263" s="11"/>
      <c r="L263" s="15"/>
      <c r="M263" s="11"/>
      <c r="N263" t="s">
        <v>121</v>
      </c>
    </row>
    <row r="264" spans="1:48" ht="30" customHeight="1" x14ac:dyDescent="0.3">
      <c r="A264" s="10" t="s">
        <v>365</v>
      </c>
      <c r="B264" s="10" t="s">
        <v>51</v>
      </c>
      <c r="C264" s="11"/>
      <c r="D264" s="11"/>
      <c r="E264" s="11"/>
      <c r="F264" s="11"/>
      <c r="G264" s="11"/>
      <c r="H264" s="11"/>
      <c r="I264" s="11"/>
      <c r="J264" s="11"/>
      <c r="K264" s="11"/>
      <c r="L264" s="11"/>
      <c r="M264" s="11"/>
      <c r="N264" s="3"/>
      <c r="O264" s="3"/>
      <c r="P264" s="3"/>
      <c r="Q264" s="2" t="s">
        <v>366</v>
      </c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</row>
    <row r="265" spans="1:48" ht="30" customHeight="1" x14ac:dyDescent="0.3">
      <c r="A265" s="10" t="s">
        <v>368</v>
      </c>
      <c r="B265" s="10" t="s">
        <v>369</v>
      </c>
      <c r="C265" s="10" t="s">
        <v>117</v>
      </c>
      <c r="D265" s="11">
        <v>8.4489999999999998</v>
      </c>
      <c r="E265" s="15"/>
      <c r="F265" s="15"/>
      <c r="G265" s="15"/>
      <c r="H265" s="15"/>
      <c r="I265" s="15"/>
      <c r="J265" s="15"/>
      <c r="K265" s="15"/>
      <c r="L265" s="15"/>
      <c r="M265" s="10" t="s">
        <v>51</v>
      </c>
      <c r="N265" s="2" t="s">
        <v>370</v>
      </c>
      <c r="O265" s="2" t="s">
        <v>51</v>
      </c>
      <c r="P265" s="2" t="s">
        <v>51</v>
      </c>
      <c r="Q265" s="2" t="s">
        <v>366</v>
      </c>
      <c r="R265" s="2" t="s">
        <v>59</v>
      </c>
      <c r="S265" s="2" t="s">
        <v>59</v>
      </c>
      <c r="T265" s="2" t="s">
        <v>60</v>
      </c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2" t="s">
        <v>51</v>
      </c>
      <c r="AS265" s="2" t="s">
        <v>51</v>
      </c>
      <c r="AT265" s="3"/>
      <c r="AU265" s="2" t="s">
        <v>371</v>
      </c>
      <c r="AV265" s="3">
        <v>1299</v>
      </c>
    </row>
    <row r="266" spans="1:48" ht="30" customHeight="1" x14ac:dyDescent="0.3">
      <c r="A266" s="10" t="s">
        <v>372</v>
      </c>
      <c r="B266" s="10" t="s">
        <v>373</v>
      </c>
      <c r="C266" s="10" t="s">
        <v>117</v>
      </c>
      <c r="D266" s="11">
        <v>4.7300000000000004</v>
      </c>
      <c r="E266" s="15"/>
      <c r="F266" s="15"/>
      <c r="G266" s="15"/>
      <c r="H266" s="15"/>
      <c r="I266" s="15"/>
      <c r="J266" s="15"/>
      <c r="K266" s="15"/>
      <c r="L266" s="15"/>
      <c r="M266" s="10" t="s">
        <v>51</v>
      </c>
      <c r="N266" s="2" t="s">
        <v>374</v>
      </c>
      <c r="O266" s="2" t="s">
        <v>51</v>
      </c>
      <c r="P266" s="2" t="s">
        <v>51</v>
      </c>
      <c r="Q266" s="2" t="s">
        <v>366</v>
      </c>
      <c r="R266" s="2" t="s">
        <v>59</v>
      </c>
      <c r="S266" s="2" t="s">
        <v>59</v>
      </c>
      <c r="T266" s="2" t="s">
        <v>60</v>
      </c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2" t="s">
        <v>51</v>
      </c>
      <c r="AS266" s="2" t="s">
        <v>51</v>
      </c>
      <c r="AT266" s="3"/>
      <c r="AU266" s="2" t="s">
        <v>375</v>
      </c>
      <c r="AV266" s="3">
        <v>1301</v>
      </c>
    </row>
    <row r="267" spans="1:48" ht="30" customHeight="1" x14ac:dyDescent="0.3">
      <c r="A267" s="10" t="s">
        <v>376</v>
      </c>
      <c r="B267" s="10" t="s">
        <v>377</v>
      </c>
      <c r="C267" s="10" t="s">
        <v>117</v>
      </c>
      <c r="D267" s="11">
        <v>3.7189999999999999</v>
      </c>
      <c r="E267" s="15"/>
      <c r="F267" s="15"/>
      <c r="G267" s="15"/>
      <c r="H267" s="15"/>
      <c r="I267" s="15"/>
      <c r="J267" s="15"/>
      <c r="K267" s="15"/>
      <c r="L267" s="15"/>
      <c r="M267" s="10" t="s">
        <v>51</v>
      </c>
      <c r="N267" s="2" t="s">
        <v>378</v>
      </c>
      <c r="O267" s="2" t="s">
        <v>51</v>
      </c>
      <c r="P267" s="2" t="s">
        <v>51</v>
      </c>
      <c r="Q267" s="2" t="s">
        <v>366</v>
      </c>
      <c r="R267" s="2" t="s">
        <v>59</v>
      </c>
      <c r="S267" s="2" t="s">
        <v>59</v>
      </c>
      <c r="T267" s="2" t="s">
        <v>60</v>
      </c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2" t="s">
        <v>51</v>
      </c>
      <c r="AS267" s="2" t="s">
        <v>51</v>
      </c>
      <c r="AT267" s="3"/>
      <c r="AU267" s="2" t="s">
        <v>379</v>
      </c>
      <c r="AV267" s="3">
        <v>1303</v>
      </c>
    </row>
    <row r="268" spans="1:48" ht="30" customHeight="1" x14ac:dyDescent="0.3">
      <c r="A268" s="11"/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</row>
    <row r="269" spans="1:48" ht="30" customHeight="1" x14ac:dyDescent="0.3">
      <c r="A269" s="11"/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</row>
    <row r="270" spans="1:48" ht="30" customHeight="1" x14ac:dyDescent="0.3">
      <c r="A270" s="11"/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</row>
    <row r="271" spans="1:48" ht="30" customHeight="1" x14ac:dyDescent="0.3">
      <c r="A271" s="11"/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</row>
    <row r="272" spans="1:48" ht="30" customHeight="1" x14ac:dyDescent="0.3">
      <c r="A272" s="11"/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</row>
    <row r="273" spans="1:13" ht="30" customHeight="1" x14ac:dyDescent="0.3">
      <c r="A273" s="11"/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</row>
    <row r="274" spans="1:13" ht="30" customHeight="1" x14ac:dyDescent="0.3">
      <c r="A274" s="11"/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</row>
    <row r="275" spans="1:13" ht="30" customHeight="1" x14ac:dyDescent="0.3">
      <c r="A275" s="11"/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</row>
    <row r="276" spans="1:13" ht="30" customHeight="1" x14ac:dyDescent="0.3">
      <c r="A276" s="11"/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</row>
    <row r="277" spans="1:13" ht="30" customHeight="1" x14ac:dyDescent="0.3">
      <c r="A277" s="11"/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</row>
    <row r="278" spans="1:13" ht="30" customHeight="1" x14ac:dyDescent="0.3">
      <c r="A278" s="11"/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</row>
    <row r="279" spans="1:13" ht="30" customHeight="1" x14ac:dyDescent="0.3">
      <c r="A279" s="11"/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</row>
    <row r="280" spans="1:13" ht="30" customHeight="1" x14ac:dyDescent="0.3">
      <c r="A280" s="11"/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</row>
    <row r="281" spans="1:13" ht="30" customHeight="1" x14ac:dyDescent="0.3">
      <c r="A281" s="11"/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</row>
    <row r="282" spans="1:13" ht="30" customHeight="1" x14ac:dyDescent="0.3">
      <c r="A282" s="11"/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</row>
    <row r="283" spans="1:13" ht="30" customHeight="1" x14ac:dyDescent="0.3">
      <c r="A283" s="11"/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</row>
    <row r="284" spans="1:13" ht="30" customHeight="1" x14ac:dyDescent="0.3">
      <c r="A284" s="11"/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</row>
    <row r="285" spans="1:13" ht="30" customHeight="1" x14ac:dyDescent="0.3">
      <c r="A285" s="11"/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</row>
    <row r="286" spans="1:13" ht="30" customHeight="1" x14ac:dyDescent="0.3">
      <c r="A286" s="11"/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</row>
    <row r="287" spans="1:13" ht="30" customHeight="1" x14ac:dyDescent="0.3">
      <c r="A287" s="11"/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</row>
    <row r="288" spans="1:13" ht="30" customHeight="1" x14ac:dyDescent="0.3">
      <c r="A288" s="11"/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</row>
    <row r="289" spans="1:14" ht="30" customHeight="1" x14ac:dyDescent="0.3">
      <c r="A289" s="10" t="s">
        <v>120</v>
      </c>
      <c r="B289" s="11"/>
      <c r="C289" s="11"/>
      <c r="D289" s="11"/>
      <c r="E289" s="11"/>
      <c r="F289" s="15"/>
      <c r="G289" s="11"/>
      <c r="H289" s="15"/>
      <c r="I289" s="11"/>
      <c r="J289" s="15"/>
      <c r="K289" s="11"/>
      <c r="L289" s="15"/>
      <c r="M289" s="11"/>
      <c r="N289" t="s">
        <v>121</v>
      </c>
    </row>
  </sheetData>
  <mergeCells count="45">
    <mergeCell ref="AR2:AR3"/>
    <mergeCell ref="AS2:AS3"/>
    <mergeCell ref="AT2:AT3"/>
    <mergeCell ref="AU2:AU3"/>
    <mergeCell ref="AV2:AV3"/>
    <mergeCell ref="AQ2:AQ3"/>
    <mergeCell ref="AF2:AF3"/>
    <mergeCell ref="AG2:AG3"/>
    <mergeCell ref="AH2:AH3"/>
    <mergeCell ref="AI2:AI3"/>
    <mergeCell ref="AJ2:AJ3"/>
    <mergeCell ref="AK2:AK3"/>
    <mergeCell ref="AL2:AL3"/>
    <mergeCell ref="AM2:AM3"/>
    <mergeCell ref="AN2:AN3"/>
    <mergeCell ref="AO2:AO3"/>
    <mergeCell ref="AP2:AP3"/>
    <mergeCell ref="AE2:AE3"/>
    <mergeCell ref="T2:T3"/>
    <mergeCell ref="U2:U3"/>
    <mergeCell ref="V2:V3"/>
    <mergeCell ref="W2:W3"/>
    <mergeCell ref="X2:X3"/>
    <mergeCell ref="Y2:Y3"/>
    <mergeCell ref="Z2:Z3"/>
    <mergeCell ref="AA2:AA3"/>
    <mergeCell ref="AB2:AB3"/>
    <mergeCell ref="AC2:AC3"/>
    <mergeCell ref="AD2:AD3"/>
    <mergeCell ref="S2:S3"/>
    <mergeCell ref="A1:M1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P2:P3"/>
    <mergeCell ref="Q2:Q3"/>
    <mergeCell ref="R2:R3"/>
  </mergeCells>
  <phoneticPr fontId="1" type="noConversion"/>
  <pageMargins left="0.78740157480314965" right="0" top="0.39370078740157483" bottom="0.39370078740157483" header="0" footer="0"/>
  <pageSetup paperSize="9" scale="60" fitToHeight="0" orientation="landscape" verticalDpi="0" r:id="rId1"/>
  <rowBreaks count="11" manualBreakCount="11">
    <brk id="29" max="16383" man="1"/>
    <brk id="55" max="16383" man="1"/>
    <brk id="81" max="16383" man="1"/>
    <brk id="107" max="16383" man="1"/>
    <brk id="133" max="16383" man="1"/>
    <brk id="159" max="16383" man="1"/>
    <brk id="185" max="16383" man="1"/>
    <brk id="211" max="16383" man="1"/>
    <brk id="237" max="16383" man="1"/>
    <brk id="263" max="16383" man="1"/>
    <brk id="28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6</vt:i4>
      </vt:variant>
    </vt:vector>
  </HeadingPairs>
  <TitlesOfParts>
    <vt:vector size="10" baseType="lpstr">
      <vt:lpstr>집계표 </vt:lpstr>
      <vt:lpstr>원가계산서</vt:lpstr>
      <vt:lpstr>공종별집계표</vt:lpstr>
      <vt:lpstr>공종별내역서</vt:lpstr>
      <vt:lpstr>공종별내역서!Print_Area</vt:lpstr>
      <vt:lpstr>공종별집계표!Print_Area</vt:lpstr>
      <vt:lpstr>'집계표 '!Print_Area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2021-07-05T06:07:12Z</cp:lastPrinted>
  <dcterms:created xsi:type="dcterms:W3CDTF">2021-07-05T06:03:22Z</dcterms:created>
  <dcterms:modified xsi:type="dcterms:W3CDTF">2021-07-09T04:57:05Z</dcterms:modified>
</cp:coreProperties>
</file>